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0" activeTab="5"/>
  </bookViews>
  <sheets>
    <sheet name="прил1" sheetId="18" r:id="rId1"/>
    <sheet name="прил2" sheetId="28" r:id="rId2"/>
    <sheet name="прил3" sheetId="29" r:id="rId3"/>
    <sheet name="прил4" sheetId="27" r:id="rId4"/>
    <sheet name="прил11 " sheetId="24" r:id="rId5"/>
    <sheet name="прил12" sheetId="22" r:id="rId6"/>
  </sheets>
  <definedNames>
    <definedName name="_xlnm._FilterDatabase" localSheetId="1" hidden="1">прил2!$A$16:$G$746</definedName>
    <definedName name="_xlnm._FilterDatabase" localSheetId="2" hidden="1">прил3!$A$19:$I$741</definedName>
    <definedName name="_xlnm.Print_Titles" localSheetId="1">прил2!$14:$16</definedName>
    <definedName name="_xlnm.Print_Titles" localSheetId="2">прил3!$17:$19</definedName>
    <definedName name="_xlnm.Print_Titles" localSheetId="3">прил4!$20:$22</definedName>
    <definedName name="к_Решению_Думы__О_бюджете_Черемховского" localSheetId="3">#REF!</definedName>
    <definedName name="к_Решению_Думы__О_бюджете_Черемховского">#REF!</definedName>
    <definedName name="_xlnm.Print_Area" localSheetId="0">прил1!$A$1:$E$88</definedName>
    <definedName name="_xlnm.Print_Area" localSheetId="4">'прил11 '!$A$1:$K$26</definedName>
    <definedName name="_xlnm.Print_Area" localSheetId="5">прил12!$A$1:$E$48</definedName>
    <definedName name="_xlnm.Print_Area" localSheetId="1">прил2!$A$1:$G$748</definedName>
    <definedName name="_xlnm.Print_Area" localSheetId="2">прил3!$A$1:$I$744</definedName>
    <definedName name="_xlnm.Print_Area" localSheetId="3">прил4!$A$1:$F$71</definedName>
  </definedNames>
  <calcPr calcId="124519" iterate="1"/>
</workbook>
</file>

<file path=xl/calcChain.xml><?xml version="1.0" encoding="utf-8"?>
<calcChain xmlns="http://schemas.openxmlformats.org/spreadsheetml/2006/main">
  <c r="E34" i="22"/>
  <c r="E38"/>
  <c r="D38"/>
  <c r="D34"/>
  <c r="C34"/>
  <c r="C71" i="18"/>
  <c r="D76" l="1"/>
  <c r="E76"/>
  <c r="C76"/>
  <c r="E71"/>
  <c r="D71"/>
  <c r="C57"/>
  <c r="C55"/>
  <c r="C47"/>
  <c r="C37"/>
  <c r="D35" l="1"/>
  <c r="E35"/>
  <c r="C35"/>
  <c r="F66" i="27"/>
  <c r="E66"/>
  <c r="D66"/>
  <c r="F64"/>
  <c r="E64"/>
  <c r="D64"/>
  <c r="F62"/>
  <c r="E62"/>
  <c r="D62"/>
  <c r="F60"/>
  <c r="E60"/>
  <c r="D60"/>
  <c r="F55"/>
  <c r="E55"/>
  <c r="D55"/>
  <c r="F52"/>
  <c r="E52"/>
  <c r="D52"/>
  <c r="F45"/>
  <c r="E45"/>
  <c r="D45"/>
  <c r="F43"/>
  <c r="E43"/>
  <c r="D43"/>
  <c r="F40"/>
  <c r="E40"/>
  <c r="D40"/>
  <c r="F36"/>
  <c r="E36"/>
  <c r="D36"/>
  <c r="F34"/>
  <c r="E34"/>
  <c r="D34"/>
  <c r="F32"/>
  <c r="E32"/>
  <c r="D32"/>
  <c r="F23"/>
  <c r="E23"/>
  <c r="D23"/>
  <c r="E22" i="24"/>
  <c r="H22" s="1"/>
  <c r="J18"/>
  <c r="I18"/>
  <c r="G18"/>
  <c r="F18"/>
  <c r="D18"/>
  <c r="C18"/>
  <c r="E18" s="1"/>
  <c r="B18"/>
  <c r="F69" i="27" l="1"/>
  <c r="E69"/>
  <c r="D69"/>
  <c r="H18" i="24"/>
  <c r="K18" s="1"/>
  <c r="E33" i="22" l="1"/>
  <c r="E32" s="1"/>
  <c r="E31" s="1"/>
  <c r="E37"/>
  <c r="E36" s="1"/>
  <c r="E35" s="1"/>
  <c r="D33"/>
  <c r="D32" s="1"/>
  <c r="D31" s="1"/>
  <c r="D37"/>
  <c r="D36" s="1"/>
  <c r="D35" s="1"/>
  <c r="E47" i="18"/>
  <c r="D47"/>
  <c r="C77"/>
  <c r="D77"/>
  <c r="E77"/>
  <c r="E65"/>
  <c r="C33" i="22"/>
  <c r="C32" s="1"/>
  <c r="C31" s="1"/>
  <c r="E45"/>
  <c r="D45"/>
  <c r="D44" s="1"/>
  <c r="D40" s="1"/>
  <c r="C45"/>
  <c r="C44" s="1"/>
  <c r="C40" s="1"/>
  <c r="E44"/>
  <c r="E40" s="1"/>
  <c r="C37"/>
  <c r="C36" s="1"/>
  <c r="C35" s="1"/>
  <c r="E28"/>
  <c r="D28"/>
  <c r="C28"/>
  <c r="E26"/>
  <c r="D26"/>
  <c r="C26"/>
  <c r="C25" s="1"/>
  <c r="E23"/>
  <c r="D23"/>
  <c r="C23"/>
  <c r="E21"/>
  <c r="D21"/>
  <c r="C21"/>
  <c r="E25" l="1"/>
  <c r="E20"/>
  <c r="D20"/>
  <c r="D25"/>
  <c r="C30"/>
  <c r="C19" s="1"/>
  <c r="C20"/>
  <c r="E30"/>
  <c r="D30"/>
  <c r="E19" l="1"/>
  <c r="D19"/>
  <c r="C65" i="18"/>
  <c r="D65"/>
  <c r="E84" l="1"/>
  <c r="D84"/>
  <c r="C84"/>
  <c r="E82"/>
  <c r="D82"/>
  <c r="C82"/>
  <c r="E72"/>
  <c r="D72"/>
  <c r="C72"/>
  <c r="E62"/>
  <c r="D62"/>
  <c r="C62" l="1"/>
  <c r="E61"/>
  <c r="D61"/>
  <c r="C61" l="1"/>
  <c r="E60" s="1"/>
  <c r="E57"/>
  <c r="D57"/>
  <c r="E52"/>
  <c r="E51" s="1"/>
  <c r="D52"/>
  <c r="D51" s="1"/>
  <c r="C52"/>
  <c r="C51" s="1"/>
  <c r="D60" l="1"/>
  <c r="C60"/>
  <c r="E49"/>
  <c r="D49"/>
  <c r="C49"/>
  <c r="E46"/>
  <c r="D46"/>
  <c r="C46"/>
  <c r="E40"/>
  <c r="D40"/>
  <c r="C40"/>
  <c r="E37"/>
  <c r="D37"/>
  <c r="E33"/>
  <c r="D33"/>
  <c r="C33"/>
  <c r="E28"/>
  <c r="D28"/>
  <c r="D23" l="1"/>
  <c r="E23"/>
  <c r="C28"/>
  <c r="E26"/>
  <c r="D26"/>
  <c r="C26"/>
  <c r="E24"/>
  <c r="D24"/>
  <c r="C24"/>
  <c r="C23" l="1"/>
  <c r="C86" s="1"/>
  <c r="E86"/>
  <c r="D86"/>
</calcChain>
</file>

<file path=xl/sharedStrings.xml><?xml version="1.0" encoding="utf-8"?>
<sst xmlns="http://schemas.openxmlformats.org/spreadsheetml/2006/main" count="4661" uniqueCount="824">
  <si>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</si>
  <si>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</si>
  <si>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</si>
  <si>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</si>
  <si>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</si>
  <si>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</si>
  <si>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</si>
  <si>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</si>
  <si>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</si>
  <si>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</si>
  <si>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</si>
  <si>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</si>
  <si>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</si>
  <si>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</si>
  <si>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</si>
  <si>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</si>
  <si>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</si>
  <si>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</si>
  <si>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</si>
  <si>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</si>
  <si>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</si>
  <si>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</si>
  <si>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</si>
  <si>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</si>
  <si>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</si>
  <si>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</si>
  <si>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</si>
  <si>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</si>
  <si>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</si>
  <si>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</si>
  <si>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</si>
  <si>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</si>
  <si>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</si>
  <si>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</si>
  <si>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</si>
  <si>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</si>
  <si>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</si>
  <si>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</si>
  <si>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</si>
  <si>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</si>
  <si>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</si>
  <si>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</si>
  <si>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</si>
  <si>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</si>
  <si>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</si>
  <si>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</si>
  <si>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</si>
  <si>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</si>
  <si>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</si>
  <si>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</si>
  <si>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</si>
  <si>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</si>
  <si>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</si>
  <si>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</si>
  <si>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</si>
  <si>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</si>
  <si>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</si>
  <si>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</si>
  <si>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</si>
  <si>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</si>
  <si>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</si>
  <si>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</si>
  <si>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</si>
  <si>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</si>
  <si>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</si>
  <si>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</si>
  <si>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</si>
  <si>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</si>
  <si>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</si>
  <si>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</si>
  <si>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</si>
  <si>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</si>
  <si>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</si>
  <si>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</si>
  <si>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</si>
  <si>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</si>
  <si>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</si>
  <si>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</si>
  <si>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</si>
  <si>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</si>
  <si>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</si>
  <si>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</si>
  <si>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</si>
  <si>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</si>
  <si>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</si>
  <si>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</si>
  <si>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</si>
  <si>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000 2 07 05020 00 0000 180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</si>
  <si>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</si>
  <si>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</si>
  <si>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</si>
  <si>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патентной системы налогообложения</t>
  </si>
  <si>
    <t>000 1 05 04000 02 0000 110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</si>
  <si>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</si>
  <si>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</si>
  <si>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Субсидия бюджетам муниципальных районов на поддержку отрасли культуры</t>
  </si>
  <si>
    <t>000 202 25519 00 0000 150</t>
  </si>
  <si>
    <t>ВОЗВРАТ ОТСТАКОВ СУБСИДИЙ И СУБВЕНЦИЙ</t>
  </si>
  <si>
    <t>000 2 19 00000 00 0000 000</t>
  </si>
  <si>
    <t>000 2 19 60010 05 0000 150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</si>
  <si>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</si>
  <si>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</si>
  <si>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Платежи в целях возмещения причиненного ущерба (убытков)</t>
  </si>
  <si>
    <t>000 1 16 10000 00 0000 140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</si>
  <si>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</si>
  <si>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</si>
  <si>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 xml:space="preserve">Прогноз на </t>
  </si>
  <si>
    <t>Субсидии на реализацию мероприятий по модернизации школьных систем образования</t>
  </si>
  <si>
    <t>000 202 25750 00 0000 150</t>
  </si>
  <si>
    <t>000 202 27110 00 0000 150</t>
  </si>
  <si>
    <t>Субсидии бюджетам муниципальных районов на софинансирование создания и (или) модернизации инфраструктуры в сфере культуры региональной (муниципальной) собственности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</si>
  <si>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</si>
  <si>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</si>
  <si>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2023 год и плановый период 2024 и 2025 </t>
  </si>
  <si>
    <t>Наименование показателя</t>
  </si>
  <si>
    <t>Код</t>
  </si>
  <si>
    <t>Сумма, тыс. руб.</t>
  </si>
  <si>
    <t>целевой статьи</t>
  </si>
  <si>
    <t>вида расходов</t>
  </si>
  <si>
    <t>раздела, подраздела</t>
  </si>
  <si>
    <t>2023 год</t>
  </si>
  <si>
    <t>2024 год</t>
  </si>
  <si>
    <t>2025 год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</si>
  <si>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</si>
  <si>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</si>
  <si>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</si>
  <si>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</si>
  <si>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</si>
  <si>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</si>
  <si>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</si>
  <si>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</si>
  <si>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</si>
  <si>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</si>
  <si>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</si>
  <si>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</si>
  <si>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</si>
  <si>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</si>
  <si>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</si>
  <si>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</si>
  <si>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</si>
  <si>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</si>
  <si>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</si>
  <si>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</si>
  <si>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</si>
  <si>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</si>
  <si>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</si>
  <si>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</si>
  <si>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</si>
  <si>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</si>
  <si>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</si>
  <si>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</si>
  <si>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</si>
  <si>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</si>
  <si>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</si>
  <si>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</si>
  <si>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</si>
  <si>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</si>
  <si>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</si>
  <si>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</si>
  <si>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</si>
  <si>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</si>
  <si>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</si>
  <si>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</si>
  <si>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</si>
  <si>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</si>
  <si>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</si>
  <si>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</si>
  <si>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</si>
  <si>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</si>
  <si>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</si>
  <si>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</si>
  <si>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</si>
  <si>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</si>
  <si>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</si>
  <si>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</si>
  <si>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</si>
  <si>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</si>
  <si>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</si>
  <si>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</si>
  <si>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</si>
  <si>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</si>
  <si>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61102L7500</t>
  </si>
  <si>
    <t>Мероприятия по капитальному ремонту образовательных организаций</t>
  </si>
  <si>
    <t>61102S2050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</si>
  <si>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</si>
  <si>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</si>
  <si>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</si>
  <si>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</si>
  <si>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</si>
  <si>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</si>
  <si>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</si>
  <si>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</si>
  <si>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</si>
  <si>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</si>
  <si>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</si>
  <si>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</si>
  <si>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</si>
  <si>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</si>
  <si>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</si>
  <si>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</si>
  <si>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</si>
  <si>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</si>
  <si>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</si>
  <si>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</si>
  <si>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</si>
  <si>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</si>
  <si>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</si>
  <si>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</si>
  <si>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</si>
  <si>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</si>
  <si>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</si>
  <si>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</si>
  <si>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</si>
  <si>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</si>
  <si>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</si>
  <si>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</si>
  <si>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</si>
  <si>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</si>
  <si>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</si>
  <si>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</si>
  <si>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</si>
  <si>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</si>
  <si>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Реализация инициативных проектов Черемховского районного муниципального образования</t>
  </si>
  <si>
    <t>6120600000</t>
  </si>
  <si>
    <t>Финансовая поддержка реализации инициативных проектов (Реализация инициативного проекта "Школьное радио")</t>
  </si>
  <si>
    <t>61206S2383</t>
  </si>
  <si>
    <t>Финансовая поддержка реализации инициативных проектов (Реализация инициативного проекта «Крылатый театр»)</t>
  </si>
  <si>
    <t>61206S2384</t>
  </si>
  <si>
    <t>Финансовая поддержка реализации инициативных проектов (Реализация инициативного проекта «Спорт для всех»)</t>
  </si>
  <si>
    <t>61206S2385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</si>
  <si>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</si>
  <si>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</si>
  <si>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</si>
  <si>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</si>
  <si>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</si>
  <si>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</si>
  <si>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</si>
  <si>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</si>
  <si>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</si>
  <si>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62101S2972</t>
  </si>
  <si>
    <t>Основное мероприятие: Организация библиотечного обслуживания</t>
  </si>
  <si>
    <t>6210200000</t>
  </si>
  <si>
    <t>6210220290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</si>
  <si>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</si>
  <si>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</si>
  <si>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Мероприятия по капитальному ремонту объектов муниципальной собственности в сфере культуры</t>
  </si>
  <si>
    <t>Финансовая поддержка реализации инициативных проектов (Реализация инициативного проекта "Текущий ремонт библиотеки с. Онот")</t>
  </si>
  <si>
    <t>62102S2382</t>
  </si>
  <si>
    <t>62102S2972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</si>
  <si>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</si>
  <si>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</si>
  <si>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</si>
  <si>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</si>
  <si>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</si>
  <si>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</si>
  <si>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Финансовая поддержка реализации инициативных проектов (Реализация инициативного проекта "Народная сцена")</t>
  </si>
  <si>
    <t>62103S2381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</si>
  <si>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</si>
  <si>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</si>
  <si>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</si>
  <si>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</si>
  <si>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</si>
  <si>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</si>
  <si>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62104S2972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</si>
  <si>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</si>
  <si>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</si>
  <si>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</si>
  <si>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</si>
  <si>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</si>
  <si>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</si>
  <si>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</si>
  <si>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</si>
  <si>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</si>
  <si>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</si>
  <si>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</si>
  <si>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</si>
  <si>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</si>
  <si>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</si>
  <si>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Другие общегосударственные вопросы</t>
  </si>
  <si>
    <t>Cоздание и (или) модернизация инфраструктуры в сфере культуры муниципальной собственности</t>
  </si>
  <si>
    <t>63101L1101</t>
  </si>
  <si>
    <t>Капитальные вложения в объекты государственной (муниципальной) собственности</t>
  </si>
  <si>
    <t>400</t>
  </si>
  <si>
    <t>63101S2120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</si>
  <si>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</si>
  <si>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</si>
  <si>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</si>
  <si>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</si>
  <si>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</si>
  <si>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</si>
  <si>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</si>
  <si>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</si>
  <si>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</si>
  <si>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</si>
  <si>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</si>
  <si>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</si>
  <si>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</si>
  <si>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</si>
  <si>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</si>
  <si>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</si>
  <si>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63202S2820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</si>
  <si>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</si>
  <si>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</si>
  <si>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</si>
  <si>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</si>
  <si>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</si>
  <si>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</si>
  <si>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</si>
  <si>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</si>
  <si>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</si>
  <si>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</si>
  <si>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</si>
  <si>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</si>
  <si>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</si>
  <si>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</si>
  <si>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</si>
  <si>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</si>
  <si>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</si>
  <si>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</si>
  <si>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</si>
  <si>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</si>
  <si>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63401S2972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</si>
  <si>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</si>
  <si>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</si>
  <si>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</si>
  <si>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</si>
  <si>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</si>
  <si>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</si>
  <si>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</si>
  <si>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</si>
  <si>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</si>
  <si>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</si>
  <si>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</si>
  <si>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</si>
  <si>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</si>
  <si>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</si>
  <si>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</si>
  <si>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</si>
  <si>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</si>
  <si>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</si>
  <si>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</si>
  <si>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</si>
  <si>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</si>
  <si>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</si>
  <si>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</si>
  <si>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</si>
  <si>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</si>
  <si>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</si>
  <si>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</si>
  <si>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</si>
  <si>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</si>
  <si>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</si>
  <si>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</si>
  <si>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</si>
  <si>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</si>
  <si>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</si>
  <si>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</si>
  <si>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</si>
  <si>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</si>
  <si>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</si>
  <si>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</si>
  <si>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</si>
  <si>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</si>
  <si>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</si>
  <si>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</si>
  <si>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</si>
  <si>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</si>
  <si>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</si>
  <si>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</si>
  <si>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</si>
  <si>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</si>
  <si>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</si>
  <si>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</si>
  <si>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</si>
  <si>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</si>
  <si>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</si>
  <si>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</si>
  <si>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</si>
  <si>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</si>
  <si>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</si>
  <si>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</si>
  <si>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</si>
  <si>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</si>
  <si>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</si>
  <si>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</si>
  <si>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</si>
  <si>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</si>
  <si>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</si>
  <si>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</si>
  <si>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</si>
  <si>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</si>
  <si>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</si>
  <si>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</si>
  <si>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</si>
  <si>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</si>
  <si>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</si>
  <si>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</si>
  <si>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</si>
  <si>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</si>
  <si>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</si>
  <si>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</si>
  <si>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</si>
  <si>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</si>
  <si>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</si>
  <si>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</si>
  <si>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</si>
  <si>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</si>
  <si>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</si>
  <si>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</si>
  <si>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</si>
  <si>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</si>
  <si>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</si>
  <si>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</si>
  <si>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</si>
  <si>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</si>
  <si>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</si>
  <si>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</si>
  <si>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</si>
  <si>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</si>
  <si>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</si>
  <si>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</si>
  <si>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</si>
  <si>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</si>
  <si>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</si>
  <si>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</si>
  <si>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</si>
  <si>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</si>
  <si>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</si>
  <si>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</si>
  <si>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</si>
  <si>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</si>
  <si>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66106S2972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</si>
  <si>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</si>
  <si>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</si>
  <si>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</si>
  <si>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</si>
  <si>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</si>
  <si>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</si>
  <si>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</si>
  <si>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</si>
  <si>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</si>
  <si>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</si>
  <si>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</si>
  <si>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</si>
  <si>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</si>
  <si>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</si>
  <si>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</si>
  <si>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</si>
  <si>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</si>
  <si>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</si>
  <si>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</si>
  <si>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</si>
  <si>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</si>
  <si>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</si>
  <si>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</si>
  <si>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</si>
  <si>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</si>
  <si>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</si>
  <si>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</si>
  <si>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</si>
  <si>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</si>
  <si>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</si>
  <si>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</si>
  <si>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</si>
  <si>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</si>
  <si>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</si>
  <si>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</si>
  <si>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</si>
  <si>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</si>
  <si>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</si>
  <si>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</si>
  <si>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</si>
  <si>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</si>
  <si>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</si>
  <si>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</si>
  <si>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</si>
  <si>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</si>
  <si>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</si>
  <si>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</si>
  <si>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</si>
  <si>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</si>
  <si>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</si>
  <si>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</si>
  <si>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</si>
  <si>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</si>
  <si>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</si>
  <si>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</si>
  <si>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</si>
  <si>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</si>
  <si>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</si>
  <si>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</si>
  <si>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</si>
  <si>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</si>
  <si>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</si>
  <si>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</si>
  <si>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</si>
  <si>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</si>
  <si>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</si>
  <si>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</si>
  <si>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</si>
  <si>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</si>
  <si>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Молодежная политика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</si>
  <si>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</si>
  <si>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</si>
  <si>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</si>
  <si>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</si>
  <si>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</si>
  <si>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</si>
  <si>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</si>
  <si>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</si>
  <si>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</si>
  <si>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</si>
  <si>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</si>
  <si>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</si>
  <si>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</si>
  <si>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</si>
  <si>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</si>
  <si>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</si>
  <si>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</si>
  <si>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</si>
  <si>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</si>
  <si>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Финансовая поддержка реализации инициативных проектов (Реализация инициативного проекта «Текущий ремонт и организация материально-технического обеспечения тренажерного зала»)</t>
  </si>
  <si>
    <t>68202S2386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</si>
  <si>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</si>
  <si>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</si>
  <si>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</si>
  <si>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</si>
  <si>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</si>
  <si>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</si>
  <si>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</si>
  <si>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</si>
  <si>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</si>
  <si>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</si>
  <si>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Социальное обеспечение населения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</si>
  <si>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</si>
  <si>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</si>
  <si>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</si>
  <si>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</si>
  <si>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</si>
  <si>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</si>
  <si>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</si>
  <si>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</si>
  <si>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</si>
  <si>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</si>
  <si>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</si>
  <si>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</si>
  <si>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</si>
  <si>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</si>
  <si>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</si>
  <si>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</si>
  <si>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</si>
  <si>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</si>
  <si>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</si>
  <si>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</si>
  <si>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</si>
  <si>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</si>
  <si>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</si>
  <si>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</si>
  <si>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</si>
  <si>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</si>
  <si>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</si>
  <si>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</si>
  <si>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</si>
  <si>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</si>
  <si>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Выплата стипендии мэра Черемховского района студентам средне-специальных учебных заведений, обучающихся на бюджетной основе и заключившим договор на обучение с обязательством последующей отработки в медицинских учреждениях, расположенных на территории Черемховского районного муниципального образования</t>
  </si>
  <si>
    <t>6900120347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</si>
  <si>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</si>
  <si>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</si>
  <si>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</si>
  <si>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</si>
  <si>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</si>
  <si>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</si>
  <si>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</si>
  <si>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</si>
  <si>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</si>
  <si>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</si>
  <si>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</si>
  <si>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</si>
  <si>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</si>
  <si>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</si>
  <si>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</si>
  <si>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</si>
  <si>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</si>
  <si>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</si>
  <si>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</si>
  <si>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</si>
  <si>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</si>
  <si>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</si>
  <si>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</si>
  <si>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</si>
  <si>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</si>
  <si>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</si>
  <si>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</si>
  <si>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</si>
  <si>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</si>
  <si>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</si>
  <si>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</si>
  <si>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</si>
  <si>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</si>
  <si>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</si>
  <si>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</si>
  <si>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</si>
  <si>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</si>
  <si>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</si>
  <si>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</si>
  <si>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</si>
  <si>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</si>
  <si>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</si>
  <si>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</si>
  <si>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</si>
  <si>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</si>
  <si>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</si>
  <si>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</si>
  <si>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</si>
  <si>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</si>
  <si>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</si>
  <si>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</si>
  <si>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</si>
  <si>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</si>
  <si>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</si>
  <si>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</si>
  <si>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</si>
  <si>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</si>
  <si>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</si>
  <si>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</si>
  <si>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</si>
  <si>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</si>
  <si>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</si>
  <si>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</si>
  <si>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</si>
  <si>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</si>
  <si>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</si>
  <si>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</si>
  <si>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</si>
  <si>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</si>
  <si>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</si>
  <si>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</si>
  <si>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</si>
  <si>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</si>
  <si>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</si>
  <si>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</si>
  <si>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Реализация мероприятий перечня проектов народных инициатив</t>
  </si>
  <si>
    <t>80601S2370</t>
  </si>
  <si>
    <t>ИТОГО</t>
  </si>
  <si>
    <t>Ведомственная структура расходов бюджета Черемховского районного муниципального образования на 2023 год и плановый период 2024 и 2025 годов</t>
  </si>
  <si>
    <t>ГРБС</t>
  </si>
  <si>
    <t>раздела</t>
  </si>
  <si>
    <t>подраздела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</si>
  <si>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</si>
  <si>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</si>
  <si>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</si>
  <si>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</si>
  <si>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</si>
  <si>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</si>
  <si>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</si>
  <si>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</si>
  <si>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</si>
  <si>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</si>
  <si>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</si>
  <si>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</si>
  <si>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</si>
  <si>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</si>
  <si>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</si>
  <si>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</si>
  <si>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</si>
  <si>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</si>
  <si>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</si>
  <si>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ОХРАНА ОКРУЖАЮЩЕЙ СРЕДЫ</t>
  </si>
  <si>
    <t>Контрольно-счетная палата ЧРМО</t>
  </si>
  <si>
    <t>Распределение бюджетных ассигнований по разделам, подразделам классификации расходов бюджетов на 2023 год и плановый период 2024 и 2025 годов</t>
  </si>
  <si>
    <t>Сумма, тыс.руб.</t>
  </si>
  <si>
    <t xml:space="preserve">Начальник финансового управления </t>
  </si>
  <si>
    <t>Источники внутреннего финансирования дефицита бюджета Черемховского районного муниципального образования на 2023 год и  плановый период 2024 и 2025 годов</t>
  </si>
  <si>
    <t>(тыс.рублей)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</si>
  <si>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</si>
  <si>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</si>
  <si>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</si>
  <si>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</si>
  <si>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</si>
  <si>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</si>
  <si>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</si>
  <si>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</si>
  <si>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</si>
  <si>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</si>
  <si>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муниципальными районами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</si>
  <si>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</si>
  <si>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</si>
  <si>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</si>
  <si>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</si>
  <si>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</si>
  <si>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</si>
  <si>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</si>
  <si>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</si>
  <si>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</si>
  <si>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</si>
  <si>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</si>
  <si>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</si>
  <si>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</si>
  <si>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</si>
  <si>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</si>
  <si>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</si>
  <si>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</si>
  <si>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</si>
  <si>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</si>
  <si>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</si>
  <si>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</si>
  <si>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</si>
  <si>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</si>
  <si>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</si>
  <si>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</si>
  <si>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</si>
  <si>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</si>
  <si>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</si>
  <si>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</si>
  <si>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</si>
  <si>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</si>
  <si>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</si>
  <si>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</si>
  <si>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</si>
  <si>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</si>
  <si>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</si>
  <si>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</si>
  <si>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</si>
  <si>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</si>
  <si>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</si>
  <si>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</si>
  <si>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</si>
  <si>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</si>
  <si>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</si>
  <si>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</si>
  <si>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 xml:space="preserve">      Прогнозируемые доходы бюджета Черемховского районного муниципального образования                                                                                                         на 2023 год и плановый период 2024 и 2025 годов  </t>
  </si>
  <si>
    <t>Субсидии бюджетам муниципальтных районов на реализацию мероприятий по обеспечению жильем молодых семей</t>
  </si>
  <si>
    <t>000 202 25497 00 0000 150</t>
  </si>
  <si>
    <t>Межбюджетные трансферты, передаваемые бюджетам муниципальных районов в целях софинансирования расходных обязательств Иркутской области по реализации мероприятий, направленных на выполнение Программы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</si>
  <si>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</si>
  <si>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000 2 02 45079 00 0000 150</t>
  </si>
  <si>
    <t>000 2 02 45179 00 0000 150</t>
  </si>
  <si>
    <t>тыс.рублей</t>
  </si>
  <si>
    <t>Виды долговых обязательств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</si>
  <si>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</si>
  <si>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</si>
  <si>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</si>
  <si>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</si>
  <si>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</si>
  <si>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</si>
  <si>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</si>
  <si>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</si>
  <si>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</si>
  <si>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</si>
  <si>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Объем заимствований, всего</t>
  </si>
  <si>
    <t>в том числе: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</si>
  <si>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</si>
  <si>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</si>
  <si>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</si>
  <si>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</si>
  <si>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</si>
  <si>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</si>
  <si>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 xml:space="preserve">                Ю.Н. Гайдук</t>
  </si>
  <si>
    <t>61101S2050</t>
  </si>
  <si>
    <t>61101S2370</t>
  </si>
  <si>
    <t>61102S2370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</si>
  <si>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</si>
  <si>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</si>
  <si>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61103S2370</t>
  </si>
  <si>
    <t>Региональный проект "Патриотическое воспитание граждан Российской Федерации"</t>
  </si>
  <si>
    <t>612EВ00000</t>
  </si>
  <si>
    <t>Финансовое обеспечение мероприятий по обеспечениюдеятельности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</si>
  <si>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612EВ51791</t>
  </si>
  <si>
    <t>62101S2370</t>
  </si>
  <si>
    <t>62102S2370</t>
  </si>
  <si>
    <t>62103S2370</t>
  </si>
  <si>
    <t>62104S2370</t>
  </si>
  <si>
    <t>Реализация мероприятий, направленных на выполнение Программы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 (строительство, реконструкция объектов культуры)</t>
  </si>
  <si>
    <t>63101L0793</t>
  </si>
  <si>
    <t>Основное мероприятие: Финансовое обеспечение деятельности МКУ "Проект-сметСервис"</t>
  </si>
  <si>
    <t>6340400000</t>
  </si>
  <si>
    <t>6340420290</t>
  </si>
  <si>
    <t>63404S2972</t>
  </si>
  <si>
    <t>Основное мероприятие: Определение потребности и организация обучения, подготовки и повышения квалификации муниципальных служащих и работников</t>
  </si>
  <si>
    <t>Обучение по программам дополнительного профессионального образования муниципальных служащих и работников</t>
  </si>
  <si>
    <t>Реализация государственной Национальной политики в Черемховском районном муниципальном образовании</t>
  </si>
  <si>
    <t>6740000000</t>
  </si>
  <si>
    <t>Основное мероприятие: Проведение мероприятий, направленных на формирование гражданского самосознания, патриотизма и солидарности народов, укрепление единства наций, проживающих на территории Черемховского района</t>
  </si>
  <si>
    <t>6740100000</t>
  </si>
  <si>
    <t>Мероприятия, посвященные Дню народного единства (4 ноября)</t>
  </si>
  <si>
    <t>6740120072</t>
  </si>
  <si>
    <t>Основное мероприятие: Проведение мероприятий, направленных на сохранение традиций и культурных ценностей коренных народов Сибири</t>
  </si>
  <si>
    <t>6740200000</t>
  </si>
  <si>
    <t>6740220073</t>
  </si>
  <si>
    <t>Проведение иных культурно-массовых и спортивных мероприятий</t>
  </si>
  <si>
    <t>6740220074</t>
  </si>
  <si>
    <t>Основное мероприятие: Реализация мер, направленных на формирование у граждан толерантного сознания и поведения, противодействие экстремизму, профилактику и предупреждение межэтнических, межконфессиональных конфликтов</t>
  </si>
  <si>
    <t>6740300000</t>
  </si>
  <si>
    <t>Выставки в школьных библиотеках материалов СМИ по вопросам противодействия экстремизму и терроризму на тему "Будущее без терроризма, терроризм без будущего!"</t>
  </si>
  <si>
    <t>6740320075</t>
  </si>
  <si>
    <t>Оплата за обучение студентов в средних специальных учебных заведениях</t>
  </si>
  <si>
    <t>6900120147</t>
  </si>
  <si>
    <t>Участие в предупреждении и ликвидации последствий чрезвычайных ситуаций на территории Черемховского районного муниципального образования</t>
  </si>
  <si>
    <t>8080000000</t>
  </si>
  <si>
    <t>Обеспечение создания, хранения, использования и восполнения резерва материальных ресурсов для ликвидации последствий чрезвычайных ситуаций природного и техногенного характера</t>
  </si>
  <si>
    <t>8080100000</t>
  </si>
  <si>
    <t>8080129999</t>
  </si>
  <si>
    <t>Программа  муниципальных внутренних заимствований Черемховского районного муниципального образования на 2023 год и плановый период 2024 и 2025 годов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</si>
  <si>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</si>
  <si>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</si>
  <si>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</si>
  <si>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000 1 09 06000 02 0000 110</t>
  </si>
  <si>
    <t>Платежи от государственных и муниципальных унитарных предприятий</t>
  </si>
  <si>
    <t>000 1 11 07000 00 0000 120</t>
  </si>
  <si>
    <t>Платежи, уплачиваемые в целях возмещения вреда</t>
  </si>
  <si>
    <t>000 1 16 11000 00 0000 140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</si>
  <si>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 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</si>
  <si>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000 1 16 18000 00 0000 140</t>
  </si>
  <si>
    <t xml:space="preserve">Прочие неналоговые доходы </t>
  </si>
  <si>
    <t>000 1 17 05000 00 0000 180</t>
  </si>
  <si>
    <t>Межбюджетные трансферты, передаваемые бюджетам муниципальных районов на поддержку отрасли культуры</t>
  </si>
  <si>
    <t>000 2 02 45519 00 0000 150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</si>
  <si>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</si>
  <si>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</si>
  <si>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Региональный проект «Создание условий для реализации творческого потенциала нации»</t>
  </si>
  <si>
    <t>621A200000</t>
  </si>
  <si>
    <t>Государственная поддержка лучших сельских учреждений культуры</t>
  </si>
  <si>
    <t>621A255195</t>
  </si>
  <si>
    <t>Проведение культурно-массовых мероприятий, направленных на укрепление межнациональных отношений</t>
  </si>
</sst>
</file>

<file path=xl/styles.xml><?xml version="1.0" encoding="utf-8"?>
<styleSheet xmlns="http://schemas.openxmlformats.org/spreadsheetml/2006/main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00\.00\.000\.0"/>
    <numFmt numFmtId="167" formatCode="0000000000;[Red]\-0000000000;&quot;&quot;"/>
    <numFmt numFmtId="168" formatCode="000;[Red]\-000;&quot;&quot;"/>
    <numFmt numFmtId="169" formatCode="0000;[Red]\-0000;&quot;&quot;"/>
    <numFmt numFmtId="170" formatCode="#,##0.0;[Red]\-#,##0.0;0.0"/>
    <numFmt numFmtId="171" formatCode="#,##0.00;[Red]\-#,##0.00;0.00"/>
    <numFmt numFmtId="172" formatCode="000"/>
    <numFmt numFmtId="173" formatCode="00;[Red]\-00;&quot;&quot;"/>
    <numFmt numFmtId="174" formatCode="00;[Red]\-00;&quot;₽&quot;"/>
    <numFmt numFmtId="175" formatCode="0.0"/>
    <numFmt numFmtId="176" formatCode="#,##0.00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1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34" fillId="0" borderId="0"/>
  </cellStyleXfs>
  <cellXfs count="204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0" applyFont="1" applyFill="1"/>
    <xf numFmtId="165" fontId="8" fillId="2" borderId="0" xfId="7" applyNumberFormat="1" applyFont="1" applyFill="1"/>
    <xf numFmtId="0" fontId="16" fillId="2" borderId="0" xfId="50" applyFont="1" applyFill="1" applyAlignment="1">
      <alignment horizontal="center" vertical="center" wrapText="1"/>
    </xf>
    <xf numFmtId="0" fontId="16" fillId="0" borderId="0" xfId="50" applyFont="1" applyFill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/>
    </xf>
    <xf numFmtId="0" fontId="18" fillId="0" borderId="1" xfId="50" applyFont="1" applyFill="1" applyBorder="1"/>
    <xf numFmtId="0" fontId="19" fillId="0" borderId="0" xfId="7" applyFont="1"/>
    <xf numFmtId="0" fontId="5" fillId="0" borderId="1" xfId="7" applyFont="1" applyBorder="1" applyAlignment="1">
      <alignment wrapText="1"/>
    </xf>
    <xf numFmtId="0" fontId="14" fillId="0" borderId="1" xfId="50" applyFont="1" applyFill="1" applyBorder="1" applyAlignment="1">
      <alignment horizontal="center" vertical="center"/>
    </xf>
    <xf numFmtId="0" fontId="5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0" fontId="18" fillId="0" borderId="1" xfId="50" applyFont="1" applyFill="1" applyBorder="1" applyAlignment="1"/>
    <xf numFmtId="0" fontId="14" fillId="0" borderId="1" xfId="54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0" fontId="5" fillId="0" borderId="4" xfId="50" applyFont="1" applyFill="1" applyBorder="1" applyAlignment="1">
      <alignment horizontal="left" vertical="center" wrapText="1"/>
    </xf>
    <xf numFmtId="0" fontId="14" fillId="0" borderId="4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18" fillId="0" borderId="1" xfId="50" applyFont="1" applyFill="1" applyBorder="1" applyAlignment="1">
      <alignment wrapText="1"/>
    </xf>
    <xf numFmtId="0" fontId="14" fillId="2" borderId="1" xfId="50" applyFont="1" applyFill="1" applyBorder="1" applyAlignment="1">
      <alignment horizontal="center" vertical="center"/>
    </xf>
    <xf numFmtId="0" fontId="10" fillId="2" borderId="0" xfId="7" applyFill="1"/>
    <xf numFmtId="0" fontId="18" fillId="2" borderId="1" xfId="50" applyFont="1" applyFill="1" applyBorder="1" applyAlignment="1">
      <alignment wrapText="1"/>
    </xf>
    <xf numFmtId="0" fontId="18" fillId="2" borderId="1" xfId="50" applyFont="1" applyFill="1" applyBorder="1" applyAlignment="1">
      <alignment horizontal="center" vertical="center"/>
    </xf>
    <xf numFmtId="0" fontId="19" fillId="2" borderId="0" xfId="7" applyFont="1" applyFill="1"/>
    <xf numFmtId="0" fontId="5" fillId="2" borderId="1" xfId="50" applyFont="1" applyFill="1" applyBorder="1" applyAlignment="1">
      <alignment vertical="top" wrapText="1"/>
    </xf>
    <xf numFmtId="0" fontId="5" fillId="0" borderId="1" xfId="50" applyFont="1" applyFill="1" applyBorder="1" applyAlignment="1">
      <alignment wrapText="1"/>
    </xf>
    <xf numFmtId="0" fontId="10" fillId="0" borderId="0" xfId="7" applyFont="1"/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9" fillId="0" borderId="0" xfId="7" applyFont="1" applyFill="1"/>
    <xf numFmtId="0" fontId="14" fillId="0" borderId="1" xfId="39" applyFont="1" applyFill="1" applyBorder="1" applyAlignment="1">
      <alignment wrapText="1"/>
    </xf>
    <xf numFmtId="0" fontId="10" fillId="0" borderId="0" xfId="7" applyFill="1"/>
    <xf numFmtId="0" fontId="18" fillId="0" borderId="0" xfId="50" applyFont="1" applyFill="1" applyBorder="1" applyAlignment="1">
      <alignment wrapText="1"/>
    </xf>
    <xf numFmtId="0" fontId="18" fillId="0" borderId="0" xfId="50" applyFont="1" applyFill="1" applyBorder="1" applyAlignment="1">
      <alignment horizontal="center" vertical="center"/>
    </xf>
    <xf numFmtId="165" fontId="5" fillId="2" borderId="0" xfId="7" applyNumberFormat="1" applyFont="1" applyFill="1"/>
    <xf numFmtId="0" fontId="14" fillId="0" borderId="0" xfId="50" applyFont="1" applyFill="1"/>
    <xf numFmtId="0" fontId="18" fillId="0" borderId="1" xfId="50" applyFont="1" applyFill="1" applyBorder="1" applyAlignment="1">
      <alignment horizontal="center" vertical="center"/>
    </xf>
    <xf numFmtId="0" fontId="8" fillId="0" borderId="1" xfId="7" applyFont="1" applyBorder="1"/>
    <xf numFmtId="0" fontId="18" fillId="0" borderId="1" xfId="50" applyFont="1" applyFill="1" applyBorder="1" applyAlignment="1">
      <alignment horizontal="center" vertical="center"/>
    </xf>
    <xf numFmtId="0" fontId="18" fillId="0" borderId="1" xfId="50" applyFont="1" applyFill="1" applyBorder="1" applyAlignment="1">
      <alignment vertical="center" wrapText="1"/>
    </xf>
    <xf numFmtId="165" fontId="4" fillId="2" borderId="1" xfId="50" applyNumberFormat="1" applyFont="1" applyFill="1" applyBorder="1" applyAlignment="1">
      <alignment vertical="center"/>
    </xf>
    <xf numFmtId="165" fontId="5" fillId="2" borderId="1" xfId="50" applyNumberFormat="1" applyFont="1" applyFill="1" applyBorder="1" applyAlignment="1">
      <alignment vertical="center"/>
    </xf>
    <xf numFmtId="165" fontId="5" fillId="0" borderId="1" xfId="7" applyNumberFormat="1" applyFont="1" applyBorder="1" applyAlignment="1">
      <alignment vertical="center" wrapText="1"/>
    </xf>
    <xf numFmtId="165" fontId="5" fillId="2" borderId="4" xfId="7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4" fillId="2" borderId="1" xfId="50" applyNumberFormat="1" applyFont="1" applyFill="1" applyBorder="1" applyAlignment="1">
      <alignment vertical="center"/>
    </xf>
    <xf numFmtId="165" fontId="18" fillId="0" borderId="1" xfId="50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5" fillId="2" borderId="0" xfId="7" applyNumberFormat="1" applyFont="1" applyFill="1" applyAlignment="1"/>
    <xf numFmtId="165" fontId="9" fillId="0" borderId="0" xfId="7" applyNumberFormat="1" applyFont="1" applyFill="1" applyAlignment="1">
      <alignment horizontal="center"/>
    </xf>
    <xf numFmtId="0" fontId="5" fillId="0" borderId="1" xfId="7" applyFont="1" applyFill="1" applyBorder="1" applyAlignment="1">
      <alignment horizontal="justify" wrapText="1"/>
    </xf>
    <xf numFmtId="0" fontId="26" fillId="0" borderId="1" xfId="143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6" applyNumberFormat="1" applyFont="1" applyFill="1" applyBorder="1" applyAlignment="1" applyProtection="1">
      <alignment horizontal="center"/>
      <protection hidden="1"/>
    </xf>
    <xf numFmtId="0" fontId="26" fillId="0" borderId="1" xfId="56" applyNumberFormat="1" applyFont="1" applyFill="1" applyBorder="1" applyAlignment="1" applyProtection="1">
      <alignment horizontal="center" vertical="center"/>
      <protection hidden="1"/>
    </xf>
    <xf numFmtId="0" fontId="26" fillId="0" borderId="1" xfId="143" applyNumberFormat="1" applyFont="1" applyFill="1" applyBorder="1" applyAlignment="1" applyProtection="1">
      <alignment horizontal="center"/>
      <protection hidden="1"/>
    </xf>
    <xf numFmtId="0" fontId="26" fillId="0" borderId="1" xfId="142" applyNumberFormat="1" applyFont="1" applyFill="1" applyBorder="1" applyAlignment="1" applyProtection="1">
      <alignment horizontal="center"/>
      <protection hidden="1"/>
    </xf>
    <xf numFmtId="0" fontId="8" fillId="0" borderId="0" xfId="56" applyFont="1"/>
    <xf numFmtId="0" fontId="8" fillId="0" borderId="0" xfId="56" applyFont="1" applyAlignment="1">
      <alignment horizontal="center"/>
    </xf>
    <xf numFmtId="0" fontId="8" fillId="0" borderId="0" xfId="143" applyFont="1"/>
    <xf numFmtId="0" fontId="25" fillId="0" borderId="0" xfId="56" applyFont="1"/>
    <xf numFmtId="0" fontId="2" fillId="0" borderId="0" xfId="56" applyNumberFormat="1" applyFont="1" applyFill="1" applyAlignment="1" applyProtection="1">
      <protection hidden="1"/>
    </xf>
    <xf numFmtId="0" fontId="24" fillId="0" borderId="0" xfId="56" applyFont="1" applyAlignment="1" applyProtection="1">
      <alignment horizontal="center"/>
      <protection hidden="1"/>
    </xf>
    <xf numFmtId="0" fontId="24" fillId="0" borderId="0" xfId="56" applyFont="1" applyProtection="1">
      <protection hidden="1"/>
    </xf>
    <xf numFmtId="0" fontId="24" fillId="0" borderId="0" xfId="56" applyNumberFormat="1" applyFont="1" applyFill="1" applyAlignment="1" applyProtection="1">
      <alignment horizontal="centerContinuous"/>
      <protection hidden="1"/>
    </xf>
    <xf numFmtId="0" fontId="26" fillId="0" borderId="1" xfId="55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5" applyNumberFormat="1" applyFont="1" applyFill="1" applyBorder="1" applyAlignment="1" applyProtection="1">
      <alignment horizontal="center"/>
      <protection hidden="1"/>
    </xf>
    <xf numFmtId="172" fontId="2" fillId="0" borderId="1" xfId="56" applyNumberFormat="1" applyFont="1" applyFill="1" applyBorder="1" applyAlignment="1" applyProtection="1">
      <alignment wrapText="1"/>
      <protection hidden="1"/>
    </xf>
    <xf numFmtId="174" fontId="2" fillId="0" borderId="1" xfId="56" applyNumberFormat="1" applyFont="1" applyFill="1" applyBorder="1" applyAlignment="1" applyProtection="1">
      <alignment horizontal="center"/>
      <protection hidden="1"/>
    </xf>
    <xf numFmtId="170" fontId="2" fillId="0" borderId="1" xfId="143" applyNumberFormat="1" applyFont="1" applyFill="1" applyBorder="1" applyAlignment="1" applyProtection="1">
      <protection hidden="1"/>
    </xf>
    <xf numFmtId="0" fontId="2" fillId="0" borderId="0" xfId="56" applyFont="1"/>
    <xf numFmtId="0" fontId="29" fillId="0" borderId="0" xfId="143" applyFont="1"/>
    <xf numFmtId="172" fontId="24" fillId="0" borderId="1" xfId="56" applyNumberFormat="1" applyFont="1" applyFill="1" applyBorder="1" applyAlignment="1" applyProtection="1">
      <alignment wrapText="1"/>
      <protection hidden="1"/>
    </xf>
    <xf numFmtId="174" fontId="24" fillId="0" borderId="1" xfId="56" applyNumberFormat="1" applyFont="1" applyFill="1" applyBorder="1" applyAlignment="1" applyProtection="1">
      <alignment horizontal="center"/>
      <protection hidden="1"/>
    </xf>
    <xf numFmtId="170" fontId="24" fillId="0" borderId="1" xfId="143" applyNumberFormat="1" applyFont="1" applyFill="1" applyBorder="1" applyAlignment="1" applyProtection="1">
      <protection hidden="1"/>
    </xf>
    <xf numFmtId="0" fontId="24" fillId="0" borderId="0" xfId="56" applyNumberFormat="1" applyFont="1" applyFill="1" applyAlignment="1" applyProtection="1">
      <alignment horizontal="left"/>
      <protection hidden="1"/>
    </xf>
    <xf numFmtId="0" fontId="8" fillId="0" borderId="0" xfId="143" applyFont="1" applyAlignment="1">
      <alignment horizontal="center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/>
    </xf>
    <xf numFmtId="165" fontId="4" fillId="0" borderId="1" xfId="6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/>
    </xf>
    <xf numFmtId="165" fontId="5" fillId="0" borderId="1" xfId="6" applyNumberFormat="1" applyFont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165" fontId="5" fillId="0" borderId="1" xfId="6" applyNumberFormat="1" applyFont="1" applyBorder="1" applyAlignment="1">
      <alignment horizontal="center" vertical="center" wrapText="1"/>
    </xf>
    <xf numFmtId="165" fontId="4" fillId="0" borderId="1" xfId="6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165" fontId="5" fillId="0" borderId="1" xfId="7" applyNumberFormat="1" applyFont="1" applyBorder="1" applyAlignment="1">
      <alignment horizontal="center" vertical="center"/>
    </xf>
    <xf numFmtId="2" fontId="5" fillId="0" borderId="1" xfId="6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2" fillId="0" borderId="0" xfId="7" applyFont="1"/>
    <xf numFmtId="0" fontId="5" fillId="0" borderId="0" xfId="6" applyFont="1" applyFill="1" applyBorder="1" applyAlignment="1">
      <alignment wrapText="1"/>
    </xf>
    <xf numFmtId="0" fontId="5" fillId="0" borderId="0" xfId="7" applyFont="1" applyAlignment="1">
      <alignment horizontal="right"/>
    </xf>
    <xf numFmtId="0" fontId="10" fillId="0" borderId="0" xfId="7" applyAlignment="1">
      <alignment horizontal="right"/>
    </xf>
    <xf numFmtId="165" fontId="10" fillId="2" borderId="0" xfId="7" applyNumberFormat="1" applyFill="1"/>
    <xf numFmtId="3" fontId="2" fillId="0" borderId="1" xfId="7" applyNumberFormat="1" applyFont="1" applyBorder="1" applyAlignment="1">
      <alignment horizontal="center" vertical="center"/>
    </xf>
    <xf numFmtId="165" fontId="10" fillId="0" borderId="0" xfId="7" applyNumberFormat="1"/>
    <xf numFmtId="0" fontId="14" fillId="0" borderId="0" xfId="144" applyFont="1" applyAlignment="1">
      <alignment horizontal="center"/>
    </xf>
    <xf numFmtId="0" fontId="14" fillId="0" borderId="0" xfId="144" applyFont="1"/>
    <xf numFmtId="0" fontId="26" fillId="0" borderId="1" xfId="142" applyNumberFormat="1" applyFont="1" applyFill="1" applyBorder="1" applyAlignment="1" applyProtection="1">
      <alignment horizontal="center" vertical="center" wrapText="1"/>
      <protection hidden="1"/>
    </xf>
    <xf numFmtId="4" fontId="4" fillId="2" borderId="1" xfId="50" applyNumberFormat="1" applyFont="1" applyFill="1" applyBorder="1" applyAlignment="1">
      <alignment vertical="center"/>
    </xf>
    <xf numFmtId="3" fontId="5" fillId="0" borderId="1" xfId="6" applyNumberFormat="1" applyFont="1" applyBorder="1" applyAlignment="1">
      <alignment horizontal="center" vertical="center"/>
    </xf>
    <xf numFmtId="0" fontId="24" fillId="0" borderId="0" xfId="0" applyFont="1" applyFill="1"/>
    <xf numFmtId="0" fontId="24" fillId="0" borderId="0" xfId="40" applyFont="1" applyFill="1"/>
    <xf numFmtId="0" fontId="24" fillId="0" borderId="0" xfId="40" applyFont="1" applyFill="1" applyAlignment="1">
      <alignment horizontal="right"/>
    </xf>
    <xf numFmtId="0" fontId="2" fillId="0" borderId="5" xfId="4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" fillId="3" borderId="1" xfId="40" applyFont="1" applyFill="1" applyBorder="1" applyAlignment="1">
      <alignment horizontal="center" vertical="center" wrapText="1"/>
    </xf>
    <xf numFmtId="0" fontId="24" fillId="3" borderId="1" xfId="40" applyFont="1" applyFill="1" applyBorder="1" applyAlignment="1">
      <alignment horizontal="center" vertical="center" wrapText="1"/>
    </xf>
    <xf numFmtId="175" fontId="24" fillId="3" borderId="1" xfId="40" applyNumberFormat="1" applyFont="1" applyFill="1" applyBorder="1" applyAlignment="1">
      <alignment horizontal="center" vertical="center" wrapText="1"/>
    </xf>
    <xf numFmtId="175" fontId="2" fillId="3" borderId="1" xfId="40" applyNumberFormat="1" applyFont="1" applyFill="1" applyBorder="1" applyAlignment="1" applyProtection="1">
      <alignment horizontal="center" vertical="center" wrapText="1"/>
    </xf>
    <xf numFmtId="175" fontId="2" fillId="3" borderId="1" xfId="40" applyNumberFormat="1" applyFont="1" applyFill="1" applyBorder="1" applyAlignment="1">
      <alignment horizontal="center" vertical="center" wrapText="1"/>
    </xf>
    <xf numFmtId="175" fontId="24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175" fontId="24" fillId="3" borderId="1" xfId="0" applyNumberFormat="1" applyFont="1" applyFill="1" applyBorder="1" applyAlignment="1">
      <alignment horizontal="center" vertical="center" wrapText="1"/>
    </xf>
    <xf numFmtId="175" fontId="24" fillId="3" borderId="1" xfId="0" applyNumberFormat="1" applyFont="1" applyFill="1" applyBorder="1" applyAlignment="1" applyProtection="1">
      <alignment horizontal="center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3" fontId="33" fillId="3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28" fillId="0" borderId="0" xfId="249" applyFont="1"/>
    <xf numFmtId="0" fontId="28" fillId="0" borderId="0" xfId="249" applyFont="1" applyAlignment="1">
      <alignment horizontal="center"/>
    </xf>
    <xf numFmtId="0" fontId="26" fillId="0" borderId="1" xfId="142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50" applyNumberFormat="1" applyFont="1" applyFill="1" applyAlignment="1" applyProtection="1">
      <protection hidden="1"/>
    </xf>
    <xf numFmtId="0" fontId="24" fillId="0" borderId="0" xfId="250" applyFont="1" applyProtection="1">
      <protection hidden="1"/>
    </xf>
    <xf numFmtId="0" fontId="24" fillId="0" borderId="0" xfId="250" applyFont="1"/>
    <xf numFmtId="0" fontId="24" fillId="0" borderId="0" xfId="250" applyNumberFormat="1" applyFont="1" applyFill="1" applyAlignment="1" applyProtection="1">
      <alignment horizontal="centerContinuous"/>
      <protection hidden="1"/>
    </xf>
    <xf numFmtId="0" fontId="24" fillId="0" borderId="0" xfId="250" applyNumberFormat="1" applyFont="1" applyFill="1" applyAlignment="1" applyProtection="1">
      <alignment horizontal="center"/>
      <protection hidden="1"/>
    </xf>
    <xf numFmtId="0" fontId="24" fillId="0" borderId="0" xfId="250" applyNumberFormat="1" applyFont="1" applyFill="1" applyBorder="1" applyAlignment="1" applyProtection="1">
      <alignment horizontal="center"/>
      <protection hidden="1"/>
    </xf>
    <xf numFmtId="0" fontId="24" fillId="0" borderId="0" xfId="250" applyFont="1" applyBorder="1" applyProtection="1">
      <protection hidden="1"/>
    </xf>
    <xf numFmtId="166" fontId="2" fillId="0" borderId="1" xfId="250" applyNumberFormat="1" applyFont="1" applyFill="1" applyBorder="1" applyAlignment="1" applyProtection="1">
      <alignment wrapText="1"/>
      <protection hidden="1"/>
    </xf>
    <xf numFmtId="170" fontId="2" fillId="0" borderId="1" xfId="250" applyNumberFormat="1" applyFont="1" applyFill="1" applyBorder="1" applyAlignment="1" applyProtection="1">
      <protection hidden="1"/>
    </xf>
    <xf numFmtId="166" fontId="24" fillId="0" borderId="1" xfId="250" applyNumberFormat="1" applyFont="1" applyFill="1" applyBorder="1" applyAlignment="1" applyProtection="1">
      <alignment wrapText="1"/>
      <protection hidden="1"/>
    </xf>
    <xf numFmtId="170" fontId="24" fillId="0" borderId="1" xfId="250" applyNumberFormat="1" applyFont="1" applyFill="1" applyBorder="1" applyAlignment="1" applyProtection="1">
      <protection hidden="1"/>
    </xf>
    <xf numFmtId="0" fontId="24" fillId="0" borderId="0" xfId="250" applyFont="1" applyAlignment="1" applyProtection="1">
      <alignment horizontal="center"/>
      <protection hidden="1"/>
    </xf>
    <xf numFmtId="167" fontId="2" fillId="0" borderId="1" xfId="250" applyNumberFormat="1" applyFont="1" applyFill="1" applyBorder="1" applyAlignment="1" applyProtection="1">
      <alignment horizontal="center"/>
      <protection hidden="1"/>
    </xf>
    <xf numFmtId="168" fontId="2" fillId="0" borderId="1" xfId="250" applyNumberFormat="1" applyFont="1" applyFill="1" applyBorder="1" applyAlignment="1" applyProtection="1">
      <alignment horizontal="center"/>
      <protection hidden="1"/>
    </xf>
    <xf numFmtId="169" fontId="2" fillId="0" borderId="1" xfId="250" applyNumberFormat="1" applyFont="1" applyFill="1" applyBorder="1" applyAlignment="1" applyProtection="1">
      <alignment horizontal="center"/>
      <protection hidden="1"/>
    </xf>
    <xf numFmtId="167" fontId="24" fillId="0" borderId="1" xfId="250" applyNumberFormat="1" applyFont="1" applyFill="1" applyBorder="1" applyAlignment="1" applyProtection="1">
      <alignment horizontal="center"/>
      <protection hidden="1"/>
    </xf>
    <xf numFmtId="168" fontId="24" fillId="0" borderId="1" xfId="250" applyNumberFormat="1" applyFont="1" applyFill="1" applyBorder="1" applyAlignment="1" applyProtection="1">
      <alignment horizontal="center"/>
      <protection hidden="1"/>
    </xf>
    <xf numFmtId="169" fontId="24" fillId="0" borderId="1" xfId="250" applyNumberFormat="1" applyFont="1" applyFill="1" applyBorder="1" applyAlignment="1" applyProtection="1">
      <alignment horizontal="center"/>
      <protection hidden="1"/>
    </xf>
    <xf numFmtId="0" fontId="24" fillId="0" borderId="0" xfId="250" applyFont="1" applyBorder="1" applyAlignment="1" applyProtection="1">
      <alignment horizontal="center"/>
      <protection hidden="1"/>
    </xf>
    <xf numFmtId="0" fontId="24" fillId="0" borderId="0" xfId="250" applyFont="1" applyAlignment="1">
      <alignment horizontal="center"/>
    </xf>
    <xf numFmtId="0" fontId="2" fillId="0" borderId="0" xfId="250" applyFont="1"/>
    <xf numFmtId="0" fontId="27" fillId="0" borderId="0" xfId="250" applyFont="1" applyAlignment="1" applyProtection="1">
      <alignment horizontal="center"/>
      <protection hidden="1"/>
    </xf>
    <xf numFmtId="0" fontId="27" fillId="0" borderId="0" xfId="250" applyFont="1" applyProtection="1">
      <protection hidden="1"/>
    </xf>
    <xf numFmtId="0" fontId="27" fillId="0" borderId="0" xfId="250" applyFont="1"/>
    <xf numFmtId="0" fontId="27" fillId="0" borderId="0" xfId="250" applyNumberFormat="1" applyFont="1" applyFill="1" applyAlignment="1" applyProtection="1">
      <alignment horizontal="left"/>
      <protection hidden="1"/>
    </xf>
    <xf numFmtId="172" fontId="24" fillId="0" borderId="1" xfId="250" applyNumberFormat="1" applyFont="1" applyFill="1" applyBorder="1" applyAlignment="1" applyProtection="1">
      <alignment wrapText="1"/>
      <protection hidden="1"/>
    </xf>
    <xf numFmtId="172" fontId="24" fillId="0" borderId="1" xfId="250" applyNumberFormat="1" applyFont="1" applyFill="1" applyBorder="1" applyAlignment="1" applyProtection="1">
      <alignment horizontal="center"/>
      <protection hidden="1"/>
    </xf>
    <xf numFmtId="173" fontId="24" fillId="0" borderId="1" xfId="250" applyNumberFormat="1" applyFont="1" applyFill="1" applyBorder="1" applyAlignment="1" applyProtection="1">
      <alignment horizontal="center"/>
      <protection hidden="1"/>
    </xf>
    <xf numFmtId="172" fontId="2" fillId="0" borderId="1" xfId="250" applyNumberFormat="1" applyFont="1" applyFill="1" applyBorder="1" applyAlignment="1" applyProtection="1">
      <alignment wrapText="1"/>
      <protection hidden="1"/>
    </xf>
    <xf numFmtId="172" fontId="2" fillId="0" borderId="1" xfId="250" applyNumberFormat="1" applyFont="1" applyFill="1" applyBorder="1" applyAlignment="1" applyProtection="1">
      <alignment horizontal="center"/>
      <protection hidden="1"/>
    </xf>
    <xf numFmtId="173" fontId="2" fillId="0" borderId="1" xfId="250" applyNumberFormat="1" applyFont="1" applyFill="1" applyBorder="1" applyAlignment="1" applyProtection="1">
      <alignment horizontal="center"/>
      <protection hidden="1"/>
    </xf>
    <xf numFmtId="0" fontId="27" fillId="0" borderId="0" xfId="250" applyFont="1" applyAlignment="1">
      <alignment horizontal="center"/>
    </xf>
    <xf numFmtId="176" fontId="4" fillId="2" borderId="1" xfId="50" applyNumberFormat="1" applyFont="1" applyFill="1" applyBorder="1" applyAlignment="1">
      <alignment vertical="center"/>
    </xf>
    <xf numFmtId="165" fontId="5" fillId="2" borderId="0" xfId="7" applyNumberFormat="1" applyFont="1" applyFill="1" applyAlignment="1">
      <alignment horizontal="center"/>
    </xf>
    <xf numFmtId="0" fontId="17" fillId="0" borderId="0" xfId="50" applyFont="1" applyFill="1" applyAlignment="1">
      <alignment horizontal="center" vertical="top" wrapText="1"/>
    </xf>
    <xf numFmtId="0" fontId="18" fillId="0" borderId="1" xfId="50" applyFont="1" applyFill="1" applyBorder="1" applyAlignment="1">
      <alignment horizontal="center" wrapText="1"/>
    </xf>
    <xf numFmtId="165" fontId="4" fillId="2" borderId="2" xfId="7" applyNumberFormat="1" applyFont="1" applyFill="1" applyBorder="1" applyAlignment="1">
      <alignment horizontal="center" vertical="center" wrapText="1"/>
    </xf>
    <xf numFmtId="165" fontId="4" fillId="2" borderId="6" xfId="7" applyNumberFormat="1" applyFont="1" applyFill="1" applyBorder="1" applyAlignment="1">
      <alignment horizontal="center" vertical="center" wrapText="1"/>
    </xf>
    <xf numFmtId="165" fontId="4" fillId="2" borderId="3" xfId="7" applyNumberFormat="1" applyFont="1" applyFill="1" applyBorder="1" applyAlignment="1">
      <alignment horizontal="center" vertical="center" wrapText="1"/>
    </xf>
    <xf numFmtId="0" fontId="18" fillId="0" borderId="5" xfId="50" applyFont="1" applyFill="1" applyBorder="1" applyAlignment="1">
      <alignment horizontal="center" vertical="center"/>
    </xf>
    <xf numFmtId="0" fontId="18" fillId="0" borderId="4" xfId="50" applyFont="1" applyFill="1" applyBorder="1" applyAlignment="1">
      <alignment horizontal="center" vertical="center"/>
    </xf>
    <xf numFmtId="0" fontId="18" fillId="0" borderId="5" xfId="50" applyFont="1" applyFill="1" applyBorder="1" applyAlignment="1">
      <alignment horizontal="center" vertical="center" wrapText="1"/>
    </xf>
    <xf numFmtId="0" fontId="18" fillId="0" borderId="4" xfId="50" applyFont="1" applyFill="1" applyBorder="1" applyAlignment="1">
      <alignment horizontal="center" vertical="center" wrapText="1"/>
    </xf>
    <xf numFmtId="0" fontId="25" fillId="0" borderId="0" xfId="250" applyFont="1" applyAlignment="1">
      <alignment horizontal="center" wrapText="1"/>
    </xf>
    <xf numFmtId="0" fontId="27" fillId="0" borderId="0" xfId="250" applyFont="1" applyAlignment="1" applyProtection="1">
      <alignment horizontal="right"/>
      <protection hidden="1"/>
    </xf>
    <xf numFmtId="0" fontId="26" fillId="0" borderId="1" xfId="142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43" applyNumberFormat="1" applyFont="1" applyFill="1" applyBorder="1" applyAlignment="1" applyProtection="1">
      <alignment horizontal="center" vertical="top" wrapText="1"/>
      <protection hidden="1"/>
    </xf>
    <xf numFmtId="171" fontId="2" fillId="0" borderId="2" xfId="250" applyNumberFormat="1" applyFont="1" applyFill="1" applyBorder="1" applyAlignment="1" applyProtection="1">
      <alignment horizontal="center"/>
      <protection hidden="1"/>
    </xf>
    <xf numFmtId="171" fontId="2" fillId="0" borderId="6" xfId="250" applyNumberFormat="1" applyFont="1" applyFill="1" applyBorder="1" applyAlignment="1" applyProtection="1">
      <alignment horizontal="center"/>
      <protection hidden="1"/>
    </xf>
    <xf numFmtId="171" fontId="2" fillId="0" borderId="3" xfId="250" applyNumberFormat="1" applyFont="1" applyFill="1" applyBorder="1" applyAlignment="1" applyProtection="1">
      <alignment horizontal="center"/>
      <protection hidden="1"/>
    </xf>
    <xf numFmtId="0" fontId="27" fillId="0" borderId="0" xfId="250" applyFont="1" applyAlignment="1">
      <alignment horizontal="right"/>
    </xf>
    <xf numFmtId="0" fontId="26" fillId="0" borderId="1" xfId="142" applyNumberFormat="1" applyFont="1" applyFill="1" applyBorder="1" applyAlignment="1" applyProtection="1">
      <alignment horizontal="center" wrapText="1"/>
      <protection hidden="1"/>
    </xf>
    <xf numFmtId="0" fontId="26" fillId="0" borderId="1" xfId="143" applyFont="1" applyBorder="1" applyAlignment="1" applyProtection="1">
      <alignment horizontal="center"/>
      <protection hidden="1"/>
    </xf>
    <xf numFmtId="171" fontId="2" fillId="0" borderId="1" xfId="250" applyNumberFormat="1" applyFont="1" applyFill="1" applyBorder="1" applyAlignment="1" applyProtection="1">
      <alignment horizontal="center"/>
      <protection hidden="1"/>
    </xf>
    <xf numFmtId="0" fontId="24" fillId="0" borderId="0" xfId="56" applyFont="1" applyAlignment="1" applyProtection="1">
      <alignment horizontal="right" wrapText="1"/>
      <protection hidden="1"/>
    </xf>
    <xf numFmtId="0" fontId="25" fillId="0" borderId="0" xfId="56" applyFont="1" applyAlignment="1">
      <alignment horizontal="center" wrapText="1"/>
    </xf>
    <xf numFmtId="0" fontId="26" fillId="0" borderId="2" xfId="55" applyFont="1" applyBorder="1" applyAlignment="1" applyProtection="1">
      <alignment horizontal="center" vertical="center"/>
      <protection hidden="1"/>
    </xf>
    <xf numFmtId="0" fontId="26" fillId="0" borderId="6" xfId="55" applyFont="1" applyBorder="1" applyAlignment="1" applyProtection="1">
      <alignment horizontal="center" vertical="center"/>
      <protection hidden="1"/>
    </xf>
    <xf numFmtId="0" fontId="26" fillId="0" borderId="3" xfId="55" applyFont="1" applyBorder="1" applyAlignment="1" applyProtection="1">
      <alignment horizontal="center" vertical="center"/>
      <protection hidden="1"/>
    </xf>
    <xf numFmtId="172" fontId="2" fillId="0" borderId="2" xfId="56" applyNumberFormat="1" applyFont="1" applyFill="1" applyBorder="1" applyAlignment="1" applyProtection="1">
      <alignment horizontal="center" wrapText="1"/>
      <protection hidden="1"/>
    </xf>
    <xf numFmtId="172" fontId="2" fillId="0" borderId="6" xfId="56" applyNumberFormat="1" applyFont="1" applyFill="1" applyBorder="1" applyAlignment="1" applyProtection="1">
      <alignment horizontal="center" wrapText="1"/>
      <protection hidden="1"/>
    </xf>
    <xf numFmtId="172" fontId="2" fillId="0" borderId="3" xfId="56" applyNumberFormat="1" applyFont="1" applyFill="1" applyBorder="1" applyAlignment="1" applyProtection="1">
      <alignment horizontal="center" wrapText="1"/>
      <protection hidden="1"/>
    </xf>
    <xf numFmtId="0" fontId="25" fillId="0" borderId="0" xfId="40" applyFont="1" applyFill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5" fillId="0" borderId="0" xfId="6" applyFont="1" applyAlignment="1">
      <alignment horizontal="center" vertical="center" wrapText="1"/>
    </xf>
    <xf numFmtId="0" fontId="5" fillId="0" borderId="0" xfId="6" applyFont="1" applyBorder="1" applyAlignment="1">
      <alignment horizontal="right"/>
    </xf>
  </cellXfs>
  <cellStyles count="251">
    <cellStyle name="Excel Built-in Обычный 10" xfId="6"/>
    <cellStyle name="Гиперссылка" xfId="54" builtinId="8"/>
    <cellStyle name="Обычный" xfId="0" builtinId="0"/>
    <cellStyle name="Обычный 10" xfId="7"/>
    <cellStyle name="Обычный 11" xfId="8"/>
    <cellStyle name="Обычный 12" xfId="129"/>
    <cellStyle name="Обычный 12 2" xfId="147"/>
    <cellStyle name="Обычный 13" xfId="130"/>
    <cellStyle name="Обычный 13 2" xfId="131"/>
    <cellStyle name="Обычный 14" xfId="132"/>
    <cellStyle name="Обычный 14 2" xfId="134"/>
    <cellStyle name="Обычный 14 2 2" xfId="242"/>
    <cellStyle name="Обычный 14 2 3" xfId="243"/>
    <cellStyle name="Обычный 14 3" xfId="135"/>
    <cellStyle name="Обычный 14 3 2" xfId="244"/>
    <cellStyle name="Обычный 14 3 3" xfId="245"/>
    <cellStyle name="Обычный 14 4" xfId="136"/>
    <cellStyle name="Обычный 14 4 2" xfId="246"/>
    <cellStyle name="Обычный 14 4 3" xfId="247"/>
    <cellStyle name="Обычный 14 5" xfId="143"/>
    <cellStyle name="Обычный 14 6" xfId="241"/>
    <cellStyle name="Обычный 14 7" xfId="248"/>
    <cellStyle name="Обычный 15" xfId="148"/>
    <cellStyle name="Обычный 16" xfId="149"/>
    <cellStyle name="Обычный 17" xfId="250"/>
    <cellStyle name="Обычный 18" xfId="65"/>
    <cellStyle name="Обычный 19" xfId="137"/>
    <cellStyle name="Обычный 19 2" xfId="249"/>
    <cellStyle name="Обычный 2" xfId="1"/>
    <cellStyle name="Обычный 2 10" xfId="2"/>
    <cellStyle name="Обычный 2 10 2" xfId="9"/>
    <cellStyle name="Обычный 2 10 3" xfId="56"/>
    <cellStyle name="Обычный 2 10 3 2" xfId="66"/>
    <cellStyle name="Обычный 2 10 3 3" xfId="150"/>
    <cellStyle name="Обычный 2 11" xfId="10"/>
    <cellStyle name="Обычный 2 11 2" xfId="3"/>
    <cellStyle name="Обычный 2 11 2 2" xfId="55"/>
    <cellStyle name="Обычный 2 11 2 2 2" xfId="146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 2" xfId="151"/>
    <cellStyle name="Обычный 2 2 3" xfId="152"/>
    <cellStyle name="Обычный 2 20" xfId="57"/>
    <cellStyle name="Обычный 2 20 2" xfId="67"/>
    <cellStyle name="Обычный 2 21" xfId="58"/>
    <cellStyle name="Обычный 2 22" xfId="59"/>
    <cellStyle name="Обычный 2 22 2" xfId="68"/>
    <cellStyle name="Обычный 2 22 3" xfId="69"/>
    <cellStyle name="Обычный 2 22 4" xfId="70"/>
    <cellStyle name="Обычный 2 22 5" xfId="71"/>
    <cellStyle name="Обычный 2 23" xfId="60"/>
    <cellStyle name="Обычный 2 24" xfId="61"/>
    <cellStyle name="Обычный 2 24 2" xfId="118"/>
    <cellStyle name="Обычный 2 24 3" xfId="119"/>
    <cellStyle name="Обычный 2 24 3 2" xfId="153"/>
    <cellStyle name="Обычный 2 24 3 2 2" xfId="154"/>
    <cellStyle name="Обычный 2 24 3 2 2 2" xfId="155"/>
    <cellStyle name="Обычный 2 24 3 2 2 2 2" xfId="156"/>
    <cellStyle name="Обычный 2 24 3 3" xfId="157"/>
    <cellStyle name="Обычный 2 24 3 3 2" xfId="158"/>
    <cellStyle name="Обычный 2 24 3 4" xfId="159"/>
    <cellStyle name="Обычный 2 24 3 4 2" xfId="160"/>
    <cellStyle name="Обычный 2 24 3 5" xfId="161"/>
    <cellStyle name="Обычный 2 24 3 5 2" xfId="162"/>
    <cellStyle name="Обычный 2 24 3 6" xfId="163"/>
    <cellStyle name="Обычный 2 24 3 6 2" xfId="164"/>
    <cellStyle name="Обычный 2 24 3 7" xfId="165"/>
    <cellStyle name="Обычный 2 24 4" xfId="166"/>
    <cellStyle name="Обычный 2 24 4 2" xfId="167"/>
    <cellStyle name="Обычный 2 24 5" xfId="168"/>
    <cellStyle name="Обычный 2 24 5 2" xfId="169"/>
    <cellStyle name="Обычный 2 24 6" xfId="170"/>
    <cellStyle name="Обычный 2 24 6 2" xfId="171"/>
    <cellStyle name="Обычный 2 24 7" xfId="172"/>
    <cellStyle name="Обычный 2 24 7 2" xfId="173"/>
    <cellStyle name="Обычный 2 24 8" xfId="174"/>
    <cellStyle name="Обычный 2 24 8 2" xfId="175"/>
    <cellStyle name="Обычный 2 25" xfId="62"/>
    <cellStyle name="Обычный 2 26" xfId="63"/>
    <cellStyle name="Обычный 2 27" xfId="64"/>
    <cellStyle name="Обычный 2 28" xfId="72"/>
    <cellStyle name="Обычный 2 29" xfId="73"/>
    <cellStyle name="Обычный 2 3" xfId="32"/>
    <cellStyle name="Обычный 2 30" xfId="74"/>
    <cellStyle name="Обычный 2 31" xfId="75"/>
    <cellStyle name="Обычный 2 32" xfId="76"/>
    <cellStyle name="Обычный 2 33" xfId="77"/>
    <cellStyle name="Обычный 2 34" xfId="78"/>
    <cellStyle name="Обычный 2 35" xfId="79"/>
    <cellStyle name="Обычный 2 36" xfId="80"/>
    <cellStyle name="Обычный 2 37" xfId="81"/>
    <cellStyle name="Обычный 2 38" xfId="82"/>
    <cellStyle name="Обычный 2 39" xfId="83"/>
    <cellStyle name="Обычный 2 4" xfId="33"/>
    <cellStyle name="Обычный 2 40" xfId="84"/>
    <cellStyle name="Обычный 2 40 2" xfId="85"/>
    <cellStyle name="Обычный 2 40 3" xfId="86"/>
    <cellStyle name="Обычный 2 40 3 2" xfId="87"/>
    <cellStyle name="Обычный 2 40 3 3" xfId="120"/>
    <cellStyle name="Обычный 2 40 3 3 2" xfId="176"/>
    <cellStyle name="Обычный 2 40 3 3 2 2" xfId="177"/>
    <cellStyle name="Обычный 2 40 3 3 3" xfId="178"/>
    <cellStyle name="Обычный 2 40 3 3 3 2" xfId="179"/>
    <cellStyle name="Обычный 2 40 3 3 4" xfId="180"/>
    <cellStyle name="Обычный 2 40 3 3 4 2" xfId="181"/>
    <cellStyle name="Обычный 2 40 3 3 5" xfId="182"/>
    <cellStyle name="Обычный 2 40 3 3 5 2" xfId="183"/>
    <cellStyle name="Обычный 2 40 3 3 6" xfId="184"/>
    <cellStyle name="Обычный 2 40 3 3 6 2" xfId="185"/>
    <cellStyle name="Обычный 2 40 3 3 7" xfId="186"/>
    <cellStyle name="Обычный 2 40 3 4" xfId="187"/>
    <cellStyle name="Обычный 2 40 3 4 2" xfId="188"/>
    <cellStyle name="Обычный 2 40 3 5" xfId="189"/>
    <cellStyle name="Обычный 2 40 3 5 2" xfId="190"/>
    <cellStyle name="Обычный 2 40 3 6" xfId="191"/>
    <cellStyle name="Обычный 2 40 3 6 2" xfId="192"/>
    <cellStyle name="Обычный 2 40 3 7" xfId="193"/>
    <cellStyle name="Обычный 2 40 3 7 2" xfId="194"/>
    <cellStyle name="Обычный 2 40 3 8" xfId="195"/>
    <cellStyle name="Обычный 2 40 3 8 2" xfId="196"/>
    <cellStyle name="Обычный 2 41" xfId="88"/>
    <cellStyle name="Обычный 2 41 2" xfId="89"/>
    <cellStyle name="Обычный 2 41 3" xfId="121"/>
    <cellStyle name="Обычный 2 41 3 2" xfId="197"/>
    <cellStyle name="Обычный 2 41 3 2 2" xfId="198"/>
    <cellStyle name="Обычный 2 41 3 3" xfId="199"/>
    <cellStyle name="Обычный 2 41 3 3 2" xfId="200"/>
    <cellStyle name="Обычный 2 41 3 4" xfId="201"/>
    <cellStyle name="Обычный 2 41 3 4 2" xfId="202"/>
    <cellStyle name="Обычный 2 41 3 5" xfId="203"/>
    <cellStyle name="Обычный 2 41 3 5 2" xfId="204"/>
    <cellStyle name="Обычный 2 41 3 6" xfId="205"/>
    <cellStyle name="Обычный 2 41 3 6 2" xfId="206"/>
    <cellStyle name="Обычный 2 41 3 7" xfId="207"/>
    <cellStyle name="Обычный 2 41 4" xfId="208"/>
    <cellStyle name="Обычный 2 41 4 2" xfId="209"/>
    <cellStyle name="Обычный 2 41 5" xfId="210"/>
    <cellStyle name="Обычный 2 41 5 2" xfId="211"/>
    <cellStyle name="Обычный 2 41 6" xfId="212"/>
    <cellStyle name="Обычный 2 41 6 2" xfId="213"/>
    <cellStyle name="Обычный 2 41 7" xfId="214"/>
    <cellStyle name="Обычный 2 41 7 2" xfId="215"/>
    <cellStyle name="Обычный 2 41 8" xfId="216"/>
    <cellStyle name="Обычный 2 41 8 2" xfId="217"/>
    <cellStyle name="Обычный 2 42" xfId="90"/>
    <cellStyle name="Обычный 2 43" xfId="91"/>
    <cellStyle name="Обычный 2 44" xfId="92"/>
    <cellStyle name="Обычный 2 45" xfId="93"/>
    <cellStyle name="Обычный 2 46" xfId="94"/>
    <cellStyle name="Обычный 2 47" xfId="95"/>
    <cellStyle name="Обычный 2 48" xfId="96"/>
    <cellStyle name="Обычный 2 49" xfId="122"/>
    <cellStyle name="Обычный 2 5" xfId="34"/>
    <cellStyle name="Обычный 2 50" xfId="123"/>
    <cellStyle name="Обычный 2 51" xfId="124"/>
    <cellStyle name="Обычный 2 52" xfId="125"/>
    <cellStyle name="Обычный 2 53" xfId="126"/>
    <cellStyle name="Обычный 2 54" xfId="127"/>
    <cellStyle name="Обычный 2 55" xfId="128"/>
    <cellStyle name="Обычный 2 56" xfId="133"/>
    <cellStyle name="Обычный 2 57" xfId="138"/>
    <cellStyle name="Обычный 2 58" xfId="139"/>
    <cellStyle name="Обычный 2 59" xfId="140"/>
    <cellStyle name="Обычный 2 6" xfId="35"/>
    <cellStyle name="Обычный 2 60" xfId="141"/>
    <cellStyle name="Обычный 2 61" xfId="218"/>
    <cellStyle name="Обычный 2 61 2" xfId="219"/>
    <cellStyle name="Обычный 2 62" xfId="220"/>
    <cellStyle name="Обычный 2 63" xfId="221"/>
    <cellStyle name="Обычный 2 64" xfId="222"/>
    <cellStyle name="Обычный 2 65" xfId="223"/>
    <cellStyle name="Обычный 2 66" xfId="224"/>
    <cellStyle name="Обычный 2 7" xfId="36"/>
    <cellStyle name="Обычный 2 8" xfId="37"/>
    <cellStyle name="Обычный 2 9" xfId="38"/>
    <cellStyle name="Обычный 3" xfId="5"/>
    <cellStyle name="Обычный 3 10" xfId="97"/>
    <cellStyle name="Обычный 3 11" xfId="98"/>
    <cellStyle name="Обычный 3 12" xfId="99"/>
    <cellStyle name="Обычный 3 2" xfId="39"/>
    <cellStyle name="Обычный 3 2 10" xfId="100"/>
    <cellStyle name="Обычный 3 2 11" xfId="101"/>
    <cellStyle name="Обычный 3 2 12" xfId="102"/>
    <cellStyle name="Обычный 3 2 13" xfId="225"/>
    <cellStyle name="Обычный 3 2 14" xfId="226"/>
    <cellStyle name="Обычный 3 2 15" xfId="227"/>
    <cellStyle name="Обычный 3 2 2" xfId="103"/>
    <cellStyle name="Обычный 3 2 3" xfId="104"/>
    <cellStyle name="Обычный 3 2 4" xfId="105"/>
    <cellStyle name="Обычный 3 2 5" xfId="106"/>
    <cellStyle name="Обычный 3 2 6" xfId="107"/>
    <cellStyle name="Обычный 3 2 7" xfId="108"/>
    <cellStyle name="Обычный 3 2 8" xfId="109"/>
    <cellStyle name="Обычный 3 2 9" xfId="110"/>
    <cellStyle name="Обычный 3 3" xfId="111"/>
    <cellStyle name="Обычный 3 4" xfId="112"/>
    <cellStyle name="Обычный 3 5" xfId="113"/>
    <cellStyle name="Обычный 3 6" xfId="114"/>
    <cellStyle name="Обычный 3 7" xfId="115"/>
    <cellStyle name="Обычный 3 8" xfId="116"/>
    <cellStyle name="Обычный 3 9" xfId="117"/>
    <cellStyle name="Обычный 4" xfId="40"/>
    <cellStyle name="Обычный 4 2" xfId="41"/>
    <cellStyle name="Обычный 4 3" xfId="42"/>
    <cellStyle name="Обычный 4 3 2" xfId="43"/>
    <cellStyle name="Обычный 4 3 2 2" xfId="228"/>
    <cellStyle name="Обычный 4 3 2 2 2" xfId="229"/>
    <cellStyle name="Обычный 4 3 2 2 2 2" xfId="230"/>
    <cellStyle name="Обычный 4 3 2 2 2 2 2" xfId="144"/>
    <cellStyle name="Обычный 4 3 2 3" xfId="231"/>
    <cellStyle name="Обычный 4 3 2 3 2" xfId="232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142"/>
    <cellStyle name="Обычный_Лист1 2" xfId="50"/>
    <cellStyle name="Стиль 1" xfId="51"/>
    <cellStyle name="Стиль 1 2" xfId="52"/>
    <cellStyle name="Финансовый 2" xfId="53"/>
    <cellStyle name="Финансовый 2 2" xfId="233"/>
    <cellStyle name="Финансовый 2 3" xfId="234"/>
    <cellStyle name="Финансовый 2 4" xfId="235"/>
    <cellStyle name="Финансовый 2 5" xfId="236"/>
    <cellStyle name="Финансовый 2 6" xfId="237"/>
    <cellStyle name="Финансовый 2 7" xfId="238"/>
    <cellStyle name="Финансовый 2 8" xfId="239"/>
    <cellStyle name="Финансовый 2 9" xfId="240"/>
    <cellStyle name="Финансовый 3" xfId="1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16</xdr:row>
      <xdr:rowOff>0</xdr:rowOff>
    </xdr:from>
    <xdr:to>
      <xdr:col>2</xdr:col>
      <xdr:colOff>411480</xdr:colOff>
      <xdr:row>16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1085850</xdr:colOff>
      <xdr:row>0</xdr:row>
      <xdr:rowOff>0</xdr:rowOff>
    </xdr:from>
    <xdr:to>
      <xdr:col>4</xdr:col>
      <xdr:colOff>752474</xdr:colOff>
      <xdr:row>7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619750" y="0"/>
          <a:ext cx="3352799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26.04.2023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258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1114425</xdr:colOff>
      <xdr:row>7</xdr:row>
      <xdr:rowOff>85725</xdr:rowOff>
    </xdr:from>
    <xdr:to>
      <xdr:col>4</xdr:col>
      <xdr:colOff>657226</xdr:colOff>
      <xdr:row>15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676900" y="1219200"/>
          <a:ext cx="3267076" cy="12477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7</xdr:col>
      <xdr:colOff>9526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76751" y="0"/>
          <a:ext cx="3009900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26.04.2023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258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9525</xdr:colOff>
      <xdr:row>6</xdr:row>
      <xdr:rowOff>104775</xdr:rowOff>
    </xdr:from>
    <xdr:to>
      <xdr:col>7</xdr:col>
      <xdr:colOff>0</xdr:colOff>
      <xdr:row>10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86275" y="1304925"/>
          <a:ext cx="2990850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0</xdr:row>
      <xdr:rowOff>0</xdr:rowOff>
    </xdr:from>
    <xdr:to>
      <xdr:col>9</xdr:col>
      <xdr:colOff>0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0" y="0"/>
          <a:ext cx="2876550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26.04.2023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258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809626</xdr:colOff>
      <xdr:row>7</xdr:row>
      <xdr:rowOff>1</xdr:rowOff>
    </xdr:from>
    <xdr:to>
      <xdr:col>9</xdr:col>
      <xdr:colOff>9526</xdr:colOff>
      <xdr:row>12</xdr:row>
      <xdr:rowOff>180976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724526" y="1400176"/>
          <a:ext cx="2876550" cy="1181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771525</xdr:colOff>
      <xdr:row>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10050" y="0"/>
          <a:ext cx="2990850" cy="14287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26.04. 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258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</xdr:colOff>
      <xdr:row>9</xdr:row>
      <xdr:rowOff>0</xdr:rowOff>
    </xdr:from>
    <xdr:to>
      <xdr:col>6</xdr:col>
      <xdr:colOff>0</xdr:colOff>
      <xdr:row>15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10051" y="1457325"/>
          <a:ext cx="3009899" cy="1133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116204</xdr:rowOff>
    </xdr:from>
    <xdr:to>
      <xdr:col>11</xdr:col>
      <xdr:colOff>9525</xdr:colOff>
      <xdr:row>14</xdr:row>
      <xdr:rowOff>19049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277600" y="1449704"/>
          <a:ext cx="2924175" cy="1483995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№ 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11</a:t>
          </a:r>
          <a:endParaRPr lang="ru-RU" sz="11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28.12.2022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438149</xdr:colOff>
      <xdr:row>0</xdr:row>
      <xdr:rowOff>152400</xdr:rowOff>
    </xdr:from>
    <xdr:to>
      <xdr:col>10</xdr:col>
      <xdr:colOff>1257297</xdr:colOff>
      <xdr:row>7</xdr:row>
      <xdr:rowOff>47625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 flipH="1">
          <a:off x="11182349" y="152400"/>
          <a:ext cx="2943223" cy="1228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26.04.2023 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0</xdr:row>
      <xdr:rowOff>0</xdr:rowOff>
    </xdr:from>
    <xdr:to>
      <xdr:col>5</xdr:col>
      <xdr:colOff>3809</xdr:colOff>
      <xdr:row>14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24550" y="0"/>
          <a:ext cx="3108959" cy="100965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771525</xdr:colOff>
      <xdr:row>7</xdr:row>
      <xdr:rowOff>133350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10000" y="0"/>
          <a:ext cx="3057525" cy="130683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</xdr:colOff>
      <xdr:row>8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10001" y="1341120"/>
          <a:ext cx="3101339" cy="11868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1257300</xdr:colOff>
      <xdr:row>0</xdr:row>
      <xdr:rowOff>9525</xdr:rowOff>
    </xdr:from>
    <xdr:to>
      <xdr:col>4</xdr:col>
      <xdr:colOff>1085850</xdr:colOff>
      <xdr:row>7</xdr:row>
      <xdr:rowOff>142875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34000" y="9525"/>
          <a:ext cx="3590925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26.04.2023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258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1314451</xdr:colOff>
      <xdr:row>6</xdr:row>
      <xdr:rowOff>104775</xdr:rowOff>
    </xdr:from>
    <xdr:to>
      <xdr:col>4</xdr:col>
      <xdr:colOff>676277</xdr:colOff>
      <xdr:row>14</xdr:row>
      <xdr:rowOff>26670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391151" y="1076325"/>
          <a:ext cx="3248026" cy="12172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88"/>
  <sheetViews>
    <sheetView workbookViewId="0">
      <selection activeCell="C86" sqref="C86"/>
    </sheetView>
  </sheetViews>
  <sheetFormatPr defaultColWidth="9.140625" defaultRowHeight="12.75"/>
  <cols>
    <col min="1" max="1" width="68.42578125" style="1" customWidth="1"/>
    <col min="2" max="2" width="29.140625" style="1" customWidth="1"/>
    <col min="3" max="3" width="14.7109375" style="4" customWidth="1"/>
    <col min="4" max="4" width="12" style="106" customWidth="1"/>
    <col min="5" max="5" width="12.28515625" style="106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7" spans="1:5" ht="9.75" customHeight="1">
      <c r="A17" s="3"/>
      <c r="B17" s="3"/>
    </row>
    <row r="18" spans="1:5" ht="21" customHeight="1">
      <c r="A18" s="171" t="s">
        <v>730</v>
      </c>
      <c r="B18" s="171"/>
      <c r="C18" s="171"/>
      <c r="D18" s="171"/>
      <c r="E18" s="171"/>
    </row>
    <row r="19" spans="1:5" ht="18" customHeight="1">
      <c r="A19" s="171"/>
      <c r="B19" s="171"/>
      <c r="C19" s="171"/>
      <c r="D19" s="171"/>
      <c r="E19" s="171"/>
    </row>
    <row r="20" spans="1:5" ht="15.75">
      <c r="A20" s="5"/>
      <c r="B20" s="6"/>
      <c r="E20" s="59" t="s">
        <v>3</v>
      </c>
    </row>
    <row r="21" spans="1:5" ht="27" customHeight="1">
      <c r="A21" s="176" t="s">
        <v>1</v>
      </c>
      <c r="B21" s="178" t="s">
        <v>4</v>
      </c>
      <c r="C21" s="173" t="s">
        <v>106</v>
      </c>
      <c r="D21" s="174"/>
      <c r="E21" s="175"/>
    </row>
    <row r="22" spans="1:5" ht="30" customHeight="1">
      <c r="A22" s="177"/>
      <c r="B22" s="179"/>
      <c r="C22" s="105">
        <v>2023</v>
      </c>
      <c r="D22" s="105">
        <v>2024</v>
      </c>
      <c r="E22" s="105">
        <v>2025</v>
      </c>
    </row>
    <row r="23" spans="1:5" ht="15.75" customHeight="1">
      <c r="A23" s="8" t="s">
        <v>5</v>
      </c>
      <c r="B23" s="7" t="s">
        <v>6</v>
      </c>
      <c r="C23" s="110">
        <f>C24+C28+C33+C37+C40+C46+C49+C51+C57+C26+C35</f>
        <v>175804.62700000001</v>
      </c>
      <c r="D23" s="110">
        <f t="shared" ref="D23:E23" si="0">D24+D28+D33+D37+D40+D46+D49+D51+D57+D26+D35</f>
        <v>198392.17800000001</v>
      </c>
      <c r="E23" s="110">
        <f t="shared" si="0"/>
        <v>209338.93600000002</v>
      </c>
    </row>
    <row r="24" spans="1:5" s="9" customFormat="1" ht="16.149999999999999" customHeight="1">
      <c r="A24" s="8" t="s">
        <v>7</v>
      </c>
      <c r="B24" s="7" t="s">
        <v>8</v>
      </c>
      <c r="C24" s="48">
        <f>C25</f>
        <v>126623.7</v>
      </c>
      <c r="D24" s="48">
        <f>D25</f>
        <v>135852</v>
      </c>
      <c r="E24" s="48">
        <f>E25</f>
        <v>144948.6</v>
      </c>
    </row>
    <row r="25" spans="1:5" s="9" customFormat="1" ht="16.149999999999999" customHeight="1">
      <c r="A25" s="45" t="s">
        <v>9</v>
      </c>
      <c r="B25" s="17" t="s">
        <v>10</v>
      </c>
      <c r="C25" s="49">
        <v>126623.7</v>
      </c>
      <c r="D25" s="49">
        <v>135852</v>
      </c>
      <c r="E25" s="49">
        <v>144948.6</v>
      </c>
    </row>
    <row r="26" spans="1:5" ht="32.450000000000003" customHeight="1">
      <c r="A26" s="13" t="s">
        <v>11</v>
      </c>
      <c r="B26" s="7" t="s">
        <v>12</v>
      </c>
      <c r="C26" s="48">
        <f>C27</f>
        <v>401.73</v>
      </c>
      <c r="D26" s="48">
        <f>D27</f>
        <v>446.78</v>
      </c>
      <c r="E26" s="48">
        <f>E27</f>
        <v>471.78</v>
      </c>
    </row>
    <row r="27" spans="1:5" s="2" customFormat="1" ht="29.25" customHeight="1">
      <c r="A27" s="12" t="s">
        <v>13</v>
      </c>
      <c r="B27" s="14" t="s">
        <v>14</v>
      </c>
      <c r="C27" s="50">
        <v>401.73</v>
      </c>
      <c r="D27" s="50">
        <v>446.78</v>
      </c>
      <c r="E27" s="50">
        <v>471.78</v>
      </c>
    </row>
    <row r="28" spans="1:5" s="9" customFormat="1" ht="14.25" customHeight="1">
      <c r="A28" s="15" t="s">
        <v>15</v>
      </c>
      <c r="B28" s="7" t="s">
        <v>16</v>
      </c>
      <c r="C28" s="48">
        <f>C29+C30+C31+C32</f>
        <v>16734.64</v>
      </c>
      <c r="D28" s="48">
        <f>D29+D30+D31+D32</f>
        <v>17404.099999999999</v>
      </c>
      <c r="E28" s="48">
        <f>E29+E30+E31+E32</f>
        <v>18100.3</v>
      </c>
    </row>
    <row r="29" spans="1:5" s="9" customFormat="1" ht="30" customHeight="1">
      <c r="A29" s="16" t="s">
        <v>17</v>
      </c>
      <c r="B29" s="17" t="s">
        <v>18</v>
      </c>
      <c r="C29" s="49">
        <v>14161.8</v>
      </c>
      <c r="D29" s="49">
        <v>14728.3</v>
      </c>
      <c r="E29" s="49">
        <v>15317.4</v>
      </c>
    </row>
    <row r="30" spans="1:5" ht="24" hidden="1" customHeight="1">
      <c r="A30" s="18" t="s">
        <v>19</v>
      </c>
      <c r="B30" s="19" t="s">
        <v>20</v>
      </c>
      <c r="C30" s="51">
        <v>0</v>
      </c>
      <c r="D30" s="51"/>
      <c r="E30" s="51"/>
    </row>
    <row r="31" spans="1:5" ht="15" customHeight="1">
      <c r="A31" s="20" t="s">
        <v>21</v>
      </c>
      <c r="B31" s="11" t="s">
        <v>22</v>
      </c>
      <c r="C31" s="52">
        <v>645.54</v>
      </c>
      <c r="D31" s="52">
        <v>671.4</v>
      </c>
      <c r="E31" s="52">
        <v>698.3</v>
      </c>
    </row>
    <row r="32" spans="1:5" ht="15" customHeight="1">
      <c r="A32" s="20" t="s">
        <v>91</v>
      </c>
      <c r="B32" s="11" t="s">
        <v>92</v>
      </c>
      <c r="C32" s="52">
        <v>1927.3</v>
      </c>
      <c r="D32" s="52">
        <v>2004.4</v>
      </c>
      <c r="E32" s="52">
        <v>2084.6</v>
      </c>
    </row>
    <row r="33" spans="1:5" s="9" customFormat="1" ht="15" customHeight="1">
      <c r="A33" s="21" t="s">
        <v>23</v>
      </c>
      <c r="B33" s="7" t="s">
        <v>24</v>
      </c>
      <c r="C33" s="48">
        <f>C34</f>
        <v>216</v>
      </c>
      <c r="D33" s="48">
        <f>D34</f>
        <v>224.6</v>
      </c>
      <c r="E33" s="48">
        <f>E34</f>
        <v>233.6</v>
      </c>
    </row>
    <row r="34" spans="1:5" s="23" customFormat="1" ht="30" customHeight="1">
      <c r="A34" s="20" t="s">
        <v>73</v>
      </c>
      <c r="B34" s="22" t="s">
        <v>72</v>
      </c>
      <c r="C34" s="52">
        <v>216</v>
      </c>
      <c r="D34" s="52">
        <v>224.6</v>
      </c>
      <c r="E34" s="52">
        <v>233.6</v>
      </c>
    </row>
    <row r="35" spans="1:5" s="23" customFormat="1" ht="30" customHeight="1">
      <c r="A35" s="21" t="s">
        <v>803</v>
      </c>
      <c r="B35" s="46" t="s">
        <v>804</v>
      </c>
      <c r="C35" s="52">
        <f>C36</f>
        <v>0.06</v>
      </c>
      <c r="D35" s="52">
        <f t="shared" ref="D35:E35" si="1">D36</f>
        <v>0</v>
      </c>
      <c r="E35" s="52">
        <f t="shared" si="1"/>
        <v>0</v>
      </c>
    </row>
    <row r="36" spans="1:5" s="23" customFormat="1" ht="15.75" customHeight="1">
      <c r="A36" s="20" t="s">
        <v>805</v>
      </c>
      <c r="B36" s="22" t="s">
        <v>806</v>
      </c>
      <c r="C36" s="52">
        <v>0.06</v>
      </c>
      <c r="D36" s="52">
        <v>0</v>
      </c>
      <c r="E36" s="52">
        <v>0</v>
      </c>
    </row>
    <row r="37" spans="1:5" s="9" customFormat="1" ht="37.5" customHeight="1">
      <c r="A37" s="21" t="s">
        <v>25</v>
      </c>
      <c r="B37" s="7" t="s">
        <v>26</v>
      </c>
      <c r="C37" s="48">
        <f>C38+C39</f>
        <v>12877.709000000001</v>
      </c>
      <c r="D37" s="48">
        <f>D38</f>
        <v>26248.606</v>
      </c>
      <c r="E37" s="48">
        <f>E38</f>
        <v>27246.054</v>
      </c>
    </row>
    <row r="38" spans="1:5" ht="75.75" customHeight="1">
      <c r="A38" s="10" t="s">
        <v>27</v>
      </c>
      <c r="B38" s="11" t="s">
        <v>28</v>
      </c>
      <c r="C38" s="49">
        <v>12870.709000000001</v>
      </c>
      <c r="D38" s="49">
        <v>26248.606</v>
      </c>
      <c r="E38" s="49">
        <v>27246.054</v>
      </c>
    </row>
    <row r="39" spans="1:5" ht="18" customHeight="1">
      <c r="A39" s="10" t="s">
        <v>807</v>
      </c>
      <c r="B39" s="11" t="s">
        <v>808</v>
      </c>
      <c r="C39" s="49">
        <v>7</v>
      </c>
      <c r="D39" s="49">
        <v>0</v>
      </c>
      <c r="E39" s="49">
        <v>0</v>
      </c>
    </row>
    <row r="40" spans="1:5" s="26" customFormat="1" ht="15" customHeight="1">
      <c r="A40" s="24" t="s">
        <v>29</v>
      </c>
      <c r="B40" s="25" t="s">
        <v>30</v>
      </c>
      <c r="C40" s="48">
        <f>C41</f>
        <v>1047.9000000000001</v>
      </c>
      <c r="D40" s="48">
        <f>D41</f>
        <v>1089.82</v>
      </c>
      <c r="E40" s="48">
        <f>E41</f>
        <v>1133.4100000000001</v>
      </c>
    </row>
    <row r="41" spans="1:5" s="23" customFormat="1" ht="16.5" customHeight="1">
      <c r="A41" s="27" t="s">
        <v>31</v>
      </c>
      <c r="B41" s="22" t="s">
        <v>32</v>
      </c>
      <c r="C41" s="49">
        <v>1047.9000000000001</v>
      </c>
      <c r="D41" s="49">
        <v>1089.82</v>
      </c>
      <c r="E41" s="49">
        <v>1133.4100000000001</v>
      </c>
    </row>
    <row r="42" spans="1:5" s="23" customFormat="1" ht="28.5" hidden="1" customHeight="1">
      <c r="A42" s="27" t="s">
        <v>33</v>
      </c>
      <c r="B42" s="22" t="s">
        <v>34</v>
      </c>
      <c r="C42" s="52">
        <v>101.75</v>
      </c>
      <c r="D42" s="104"/>
      <c r="E42" s="104"/>
    </row>
    <row r="43" spans="1:5" s="23" customFormat="1" ht="13.5" hidden="1" customHeight="1">
      <c r="A43" s="27" t="s">
        <v>35</v>
      </c>
      <c r="B43" s="22" t="s">
        <v>36</v>
      </c>
      <c r="C43" s="52">
        <v>0.66</v>
      </c>
      <c r="D43" s="104"/>
      <c r="E43" s="104"/>
    </row>
    <row r="44" spans="1:5" s="23" customFormat="1" ht="14.25" hidden="1" customHeight="1">
      <c r="A44" s="27" t="s">
        <v>65</v>
      </c>
      <c r="B44" s="22" t="s">
        <v>66</v>
      </c>
      <c r="C44" s="52">
        <v>825</v>
      </c>
      <c r="D44" s="104"/>
      <c r="E44" s="104"/>
    </row>
    <row r="45" spans="1:5" s="23" customFormat="1" ht="14.25" hidden="1" customHeight="1">
      <c r="A45" s="27" t="s">
        <v>67</v>
      </c>
      <c r="B45" s="22" t="s">
        <v>68</v>
      </c>
      <c r="C45" s="52">
        <v>691.24</v>
      </c>
      <c r="D45" s="104"/>
      <c r="E45" s="104"/>
    </row>
    <row r="46" spans="1:5" s="9" customFormat="1" ht="30" customHeight="1">
      <c r="A46" s="21" t="s">
        <v>37</v>
      </c>
      <c r="B46" s="7" t="s">
        <v>38</v>
      </c>
      <c r="C46" s="48">
        <f>C47+C48</f>
        <v>15142.727999999999</v>
      </c>
      <c r="D46" s="48">
        <f>D47+D48</f>
        <v>15098.342000000001</v>
      </c>
      <c r="E46" s="48">
        <f>E47+E48</f>
        <v>15104.342000000001</v>
      </c>
    </row>
    <row r="47" spans="1:5" s="23" customFormat="1" ht="16.5" customHeight="1">
      <c r="A47" s="10" t="s">
        <v>70</v>
      </c>
      <c r="B47" s="22" t="s">
        <v>39</v>
      </c>
      <c r="C47" s="49">
        <f>14949.728+50+110</f>
        <v>15109.727999999999</v>
      </c>
      <c r="D47" s="49">
        <f>15015.342+50</f>
        <v>15065.342000000001</v>
      </c>
      <c r="E47" s="49">
        <f>15021.342+50</f>
        <v>15071.342000000001</v>
      </c>
    </row>
    <row r="48" spans="1:5" s="23" customFormat="1" ht="18.75" customHeight="1">
      <c r="A48" s="10" t="s">
        <v>71</v>
      </c>
      <c r="B48" s="22" t="s">
        <v>69</v>
      </c>
      <c r="C48" s="49">
        <v>33</v>
      </c>
      <c r="D48" s="49">
        <v>33</v>
      </c>
      <c r="E48" s="49">
        <v>33</v>
      </c>
    </row>
    <row r="49" spans="1:5" s="9" customFormat="1" ht="29.25" customHeight="1">
      <c r="A49" s="21" t="s">
        <v>40</v>
      </c>
      <c r="B49" s="7" t="s">
        <v>41</v>
      </c>
      <c r="C49" s="48">
        <f>C50</f>
        <v>1529</v>
      </c>
      <c r="D49" s="48">
        <f>D50</f>
        <v>1579</v>
      </c>
      <c r="E49" s="48">
        <f>E50</f>
        <v>1629</v>
      </c>
    </row>
    <row r="50" spans="1:5" ht="28.5" customHeight="1">
      <c r="A50" s="28" t="s">
        <v>42</v>
      </c>
      <c r="B50" s="11" t="s">
        <v>43</v>
      </c>
      <c r="C50" s="49">
        <v>1529</v>
      </c>
      <c r="D50" s="49">
        <v>1579</v>
      </c>
      <c r="E50" s="49">
        <v>1629</v>
      </c>
    </row>
    <row r="51" spans="1:5" s="9" customFormat="1" ht="15" customHeight="1">
      <c r="A51" s="21" t="s">
        <v>44</v>
      </c>
      <c r="B51" s="7" t="s">
        <v>45</v>
      </c>
      <c r="C51" s="48">
        <f>SUM(C52:C56)</f>
        <v>831.16</v>
      </c>
      <c r="D51" s="48">
        <f t="shared" ref="D51:E51" si="2">SUM(D52:D56)</f>
        <v>448.93</v>
      </c>
      <c r="E51" s="48">
        <f t="shared" si="2"/>
        <v>471.85</v>
      </c>
    </row>
    <row r="52" spans="1:5" s="9" customFormat="1" ht="30.75" customHeight="1">
      <c r="A52" s="28" t="s">
        <v>100</v>
      </c>
      <c r="B52" s="11" t="s">
        <v>101</v>
      </c>
      <c r="C52" s="49">
        <f>4.1+12.6+0.78+0.02+4.56</f>
        <v>22.06</v>
      </c>
      <c r="D52" s="49">
        <f>4.26+13.1+0.81+0.02+4.74</f>
        <v>22.93</v>
      </c>
      <c r="E52" s="49">
        <f>4.43+13.63+0.84+0.02+4.93</f>
        <v>23.85</v>
      </c>
    </row>
    <row r="53" spans="1:5" s="9" customFormat="1" ht="90" customHeight="1">
      <c r="A53" s="28" t="s">
        <v>93</v>
      </c>
      <c r="B53" s="11" t="s">
        <v>94</v>
      </c>
      <c r="C53" s="49">
        <v>80</v>
      </c>
      <c r="D53" s="49">
        <v>90</v>
      </c>
      <c r="E53" s="49">
        <v>100</v>
      </c>
    </row>
    <row r="54" spans="1:5" s="9" customFormat="1" ht="17.25" customHeight="1">
      <c r="A54" s="28" t="s">
        <v>102</v>
      </c>
      <c r="B54" s="11" t="s">
        <v>103</v>
      </c>
      <c r="C54" s="49">
        <v>285</v>
      </c>
      <c r="D54" s="49">
        <v>296</v>
      </c>
      <c r="E54" s="49">
        <v>307</v>
      </c>
    </row>
    <row r="55" spans="1:5" s="9" customFormat="1" ht="15.75" customHeight="1">
      <c r="A55" s="28" t="s">
        <v>809</v>
      </c>
      <c r="B55" s="11" t="s">
        <v>810</v>
      </c>
      <c r="C55" s="49">
        <f>280+39</f>
        <v>319</v>
      </c>
      <c r="D55" s="49">
        <v>40</v>
      </c>
      <c r="E55" s="49">
        <v>41</v>
      </c>
    </row>
    <row r="56" spans="1:5" s="9" customFormat="1" ht="101.25" customHeight="1">
      <c r="A56" s="28" t="s">
        <v>811</v>
      </c>
      <c r="B56" s="11" t="s">
        <v>812</v>
      </c>
      <c r="C56" s="49">
        <v>125.1</v>
      </c>
      <c r="D56" s="49">
        <v>0</v>
      </c>
      <c r="E56" s="49">
        <v>0</v>
      </c>
    </row>
    <row r="57" spans="1:5" s="9" customFormat="1" ht="14.25">
      <c r="A57" s="21" t="s">
        <v>46</v>
      </c>
      <c r="B57" s="7" t="s">
        <v>47</v>
      </c>
      <c r="C57" s="48">
        <f>C58+C59</f>
        <v>400</v>
      </c>
      <c r="D57" s="48">
        <f>D58</f>
        <v>0</v>
      </c>
      <c r="E57" s="48">
        <f>E58</f>
        <v>0</v>
      </c>
    </row>
    <row r="58" spans="1:5" ht="15" customHeight="1">
      <c r="A58" s="28" t="s">
        <v>48</v>
      </c>
      <c r="B58" s="11" t="s">
        <v>49</v>
      </c>
      <c r="C58" s="52">
        <v>0</v>
      </c>
      <c r="D58" s="52">
        <v>0</v>
      </c>
      <c r="E58" s="52">
        <v>0</v>
      </c>
    </row>
    <row r="59" spans="1:5" ht="15" customHeight="1">
      <c r="A59" s="28" t="s">
        <v>813</v>
      </c>
      <c r="B59" s="11" t="s">
        <v>814</v>
      </c>
      <c r="C59" s="52">
        <v>400</v>
      </c>
      <c r="D59" s="52">
        <v>0</v>
      </c>
      <c r="E59" s="52">
        <v>0</v>
      </c>
    </row>
    <row r="60" spans="1:5" ht="14.25">
      <c r="A60" s="21" t="s">
        <v>50</v>
      </c>
      <c r="B60" s="7" t="s">
        <v>51</v>
      </c>
      <c r="C60" s="48">
        <f>C61+C82+C84</f>
        <v>1571555.2843600002</v>
      </c>
      <c r="D60" s="48">
        <f>D61+D82+D84</f>
        <v>1405467.4252599999</v>
      </c>
      <c r="E60" s="48">
        <f>E61+E82+E84</f>
        <v>1350172.23526</v>
      </c>
    </row>
    <row r="61" spans="1:5" s="9" customFormat="1" ht="30.75" customHeight="1">
      <c r="A61" s="21" t="s">
        <v>52</v>
      </c>
      <c r="B61" s="44" t="s">
        <v>74</v>
      </c>
      <c r="C61" s="48">
        <f>C62+C65+C72+C76</f>
        <v>1571585.2843600002</v>
      </c>
      <c r="D61" s="48">
        <f>D62+D65+D72+D76</f>
        <v>1405497.4252599999</v>
      </c>
      <c r="E61" s="48">
        <f>E62+E65+E72+E76</f>
        <v>1350202.23526</v>
      </c>
    </row>
    <row r="62" spans="1:5" s="9" customFormat="1" ht="20.45" customHeight="1">
      <c r="A62" s="30" t="s">
        <v>53</v>
      </c>
      <c r="B62" s="31" t="s">
        <v>75</v>
      </c>
      <c r="C62" s="48">
        <f>C63+C64</f>
        <v>249319.09999999998</v>
      </c>
      <c r="D62" s="48">
        <f>D63+D64</f>
        <v>149511.6</v>
      </c>
      <c r="E62" s="48">
        <f>E63+E64</f>
        <v>156509.1</v>
      </c>
    </row>
    <row r="63" spans="1:5" ht="15">
      <c r="A63" s="32" t="s">
        <v>78</v>
      </c>
      <c r="B63" s="33" t="s">
        <v>79</v>
      </c>
      <c r="C63" s="52">
        <v>165376.29999999999</v>
      </c>
      <c r="D63" s="52">
        <v>149511.6</v>
      </c>
      <c r="E63" s="49">
        <v>156509.1</v>
      </c>
    </row>
    <row r="64" spans="1:5" ht="30">
      <c r="A64" s="28" t="s">
        <v>88</v>
      </c>
      <c r="B64" s="11" t="s">
        <v>80</v>
      </c>
      <c r="C64" s="52">
        <v>83942.8</v>
      </c>
      <c r="D64" s="52">
        <v>0</v>
      </c>
      <c r="E64" s="52">
        <v>0</v>
      </c>
    </row>
    <row r="65" spans="1:5" s="9" customFormat="1" ht="28.5">
      <c r="A65" s="34" t="s">
        <v>54</v>
      </c>
      <c r="B65" s="35" t="s">
        <v>76</v>
      </c>
      <c r="C65" s="48">
        <f>C71+C68+C66+C69+C70+C67</f>
        <v>232490.65346999999</v>
      </c>
      <c r="D65" s="48">
        <f t="shared" ref="D65:E65" si="3">D71+D68+D66+D69+D70+D67</f>
        <v>269667.59000000003</v>
      </c>
      <c r="E65" s="48">
        <f t="shared" si="3"/>
        <v>207355.40000000002</v>
      </c>
    </row>
    <row r="66" spans="1:5" s="9" customFormat="1" ht="54.75" customHeight="1">
      <c r="A66" s="28" t="s">
        <v>104</v>
      </c>
      <c r="B66" s="11" t="s">
        <v>105</v>
      </c>
      <c r="C66" s="49">
        <v>24772.799999999999</v>
      </c>
      <c r="D66" s="49">
        <v>25177.200000000001</v>
      </c>
      <c r="E66" s="49">
        <v>24532</v>
      </c>
    </row>
    <row r="67" spans="1:5" s="9" customFormat="1" ht="27.75" customHeight="1">
      <c r="A67" s="28" t="s">
        <v>731</v>
      </c>
      <c r="B67" s="11" t="s">
        <v>732</v>
      </c>
      <c r="C67" s="49">
        <v>1128.5150699999999</v>
      </c>
      <c r="D67" s="49">
        <v>0</v>
      </c>
      <c r="E67" s="49">
        <v>0</v>
      </c>
    </row>
    <row r="68" spans="1:5" s="9" customFormat="1" ht="27" customHeight="1">
      <c r="A68" s="28" t="s">
        <v>95</v>
      </c>
      <c r="B68" s="11" t="s">
        <v>96</v>
      </c>
      <c r="C68" s="49">
        <v>238.89</v>
      </c>
      <c r="D68" s="49">
        <v>238.89</v>
      </c>
      <c r="E68" s="49">
        <v>239.2</v>
      </c>
    </row>
    <row r="69" spans="1:5" s="9" customFormat="1" ht="27.75" customHeight="1">
      <c r="A69" s="28" t="s">
        <v>107</v>
      </c>
      <c r="B69" s="11" t="s">
        <v>108</v>
      </c>
      <c r="C69" s="49">
        <v>27078.2</v>
      </c>
      <c r="D69" s="49">
        <v>36620</v>
      </c>
      <c r="E69" s="49">
        <v>37240.6</v>
      </c>
    </row>
    <row r="70" spans="1:5" s="9" customFormat="1" ht="42" customHeight="1">
      <c r="A70" s="28" t="s">
        <v>110</v>
      </c>
      <c r="B70" s="11" t="s">
        <v>109</v>
      </c>
      <c r="C70" s="49">
        <v>62198.3</v>
      </c>
      <c r="D70" s="49">
        <v>62198.3</v>
      </c>
      <c r="E70" s="49">
        <v>0</v>
      </c>
    </row>
    <row r="71" spans="1:5" s="9" customFormat="1" ht="15">
      <c r="A71" s="28" t="s">
        <v>55</v>
      </c>
      <c r="B71" s="11" t="s">
        <v>81</v>
      </c>
      <c r="C71" s="49">
        <f>116418.7204+655.228</f>
        <v>117073.94840000001</v>
      </c>
      <c r="D71" s="49">
        <f>204664.6-62198.3+2966.9</f>
        <v>145433.19999999998</v>
      </c>
      <c r="E71" s="49">
        <f>142376.7+2966.9</f>
        <v>145343.6</v>
      </c>
    </row>
    <row r="72" spans="1:5" s="9" customFormat="1" ht="14.25">
      <c r="A72" s="34" t="s">
        <v>56</v>
      </c>
      <c r="B72" s="44" t="s">
        <v>77</v>
      </c>
      <c r="C72" s="53">
        <f>C73+C75+C74</f>
        <v>1025375.4000000001</v>
      </c>
      <c r="D72" s="53">
        <f>D73+D75+D74</f>
        <v>939444.1</v>
      </c>
      <c r="E72" s="53">
        <f>E73+E75+E74</f>
        <v>939463.60000000009</v>
      </c>
    </row>
    <row r="73" spans="1:5" s="29" customFormat="1" ht="30" customHeight="1">
      <c r="A73" s="36" t="s">
        <v>89</v>
      </c>
      <c r="B73" s="11" t="s">
        <v>82</v>
      </c>
      <c r="C73" s="49">
        <v>148250.79999999999</v>
      </c>
      <c r="D73" s="49">
        <v>123417.5</v>
      </c>
      <c r="E73" s="49">
        <v>123437.3</v>
      </c>
    </row>
    <row r="74" spans="1:5" s="29" customFormat="1" ht="57.75" customHeight="1">
      <c r="A74" s="32" t="s">
        <v>57</v>
      </c>
      <c r="B74" s="11" t="s">
        <v>83</v>
      </c>
      <c r="C74" s="49">
        <v>2.2999999999999998</v>
      </c>
      <c r="D74" s="49">
        <v>2.6</v>
      </c>
      <c r="E74" s="52">
        <v>2.2999999999999998</v>
      </c>
    </row>
    <row r="75" spans="1:5" s="29" customFormat="1" ht="15">
      <c r="A75" s="28" t="s">
        <v>58</v>
      </c>
      <c r="B75" s="11" t="s">
        <v>84</v>
      </c>
      <c r="C75" s="54">
        <v>877122.3</v>
      </c>
      <c r="D75" s="54">
        <v>816024</v>
      </c>
      <c r="E75" s="49">
        <v>816024</v>
      </c>
    </row>
    <row r="76" spans="1:5" s="9" customFormat="1" ht="16.5" customHeight="1">
      <c r="A76" s="21" t="s">
        <v>59</v>
      </c>
      <c r="B76" s="44" t="s">
        <v>85</v>
      </c>
      <c r="C76" s="48">
        <f>C77+C80+C78+C79+C81</f>
        <v>64400.13089</v>
      </c>
      <c r="D76" s="48">
        <f t="shared" ref="D76:E76" si="4">D77+D80+D78+D79+D81</f>
        <v>46874.135259999995</v>
      </c>
      <c r="E76" s="48">
        <f t="shared" si="4"/>
        <v>46874.135259999995</v>
      </c>
    </row>
    <row r="77" spans="1:5" ht="47.25" customHeight="1">
      <c r="A77" s="32" t="s">
        <v>90</v>
      </c>
      <c r="B77" s="22" t="s">
        <v>86</v>
      </c>
      <c r="C77" s="49">
        <f>4182.44323+128.02066</f>
        <v>4310.46389</v>
      </c>
      <c r="D77" s="49">
        <f>521.4146+128.02066</f>
        <v>649.43525999999997</v>
      </c>
      <c r="E77" s="52">
        <f>521.4146+128.02066</f>
        <v>649.43525999999997</v>
      </c>
    </row>
    <row r="78" spans="1:5" ht="120" customHeight="1">
      <c r="A78" s="32" t="s">
        <v>733</v>
      </c>
      <c r="B78" s="22" t="s">
        <v>735</v>
      </c>
      <c r="C78" s="49">
        <v>13668.5</v>
      </c>
      <c r="D78" s="49">
        <v>0</v>
      </c>
      <c r="E78" s="52">
        <v>0</v>
      </c>
    </row>
    <row r="79" spans="1:5" ht="66.75" customHeight="1">
      <c r="A79" s="32" t="s">
        <v>734</v>
      </c>
      <c r="B79" s="22" t="s">
        <v>736</v>
      </c>
      <c r="C79" s="49">
        <v>6124.3</v>
      </c>
      <c r="D79" s="49">
        <v>6032</v>
      </c>
      <c r="E79" s="52">
        <v>6032</v>
      </c>
    </row>
    <row r="80" spans="1:5" ht="61.5" customHeight="1">
      <c r="A80" s="60" t="s">
        <v>111</v>
      </c>
      <c r="B80" s="22" t="s">
        <v>112</v>
      </c>
      <c r="C80" s="49">
        <v>40192.699999999997</v>
      </c>
      <c r="D80" s="49">
        <v>40192.699999999997</v>
      </c>
      <c r="E80" s="49">
        <v>40192.699999999997</v>
      </c>
    </row>
    <row r="81" spans="1:5" ht="30.75" customHeight="1">
      <c r="A81" s="60" t="s">
        <v>815</v>
      </c>
      <c r="B81" s="22" t="s">
        <v>816</v>
      </c>
      <c r="C81" s="49">
        <v>104.167</v>
      </c>
      <c r="D81" s="49">
        <v>0</v>
      </c>
      <c r="E81" s="49">
        <v>0</v>
      </c>
    </row>
    <row r="82" spans="1:5" s="37" customFormat="1" ht="14.25">
      <c r="A82" s="21" t="s">
        <v>60</v>
      </c>
      <c r="B82" s="7" t="s">
        <v>61</v>
      </c>
      <c r="C82" s="55">
        <f>C83</f>
        <v>0</v>
      </c>
      <c r="D82" s="55">
        <f>D83</f>
        <v>0</v>
      </c>
      <c r="E82" s="55">
        <f>E83</f>
        <v>0</v>
      </c>
    </row>
    <row r="83" spans="1:5" s="39" customFormat="1" ht="30" customHeight="1">
      <c r="A83" s="38" t="s">
        <v>62</v>
      </c>
      <c r="B83" s="11" t="s">
        <v>87</v>
      </c>
      <c r="C83" s="56">
        <v>0</v>
      </c>
      <c r="D83" s="56">
        <v>0</v>
      </c>
      <c r="E83" s="56">
        <v>0</v>
      </c>
    </row>
    <row r="84" spans="1:5" s="39" customFormat="1" ht="16.5" customHeight="1">
      <c r="A84" s="47" t="s">
        <v>97</v>
      </c>
      <c r="B84" s="46" t="s">
        <v>98</v>
      </c>
      <c r="C84" s="57">
        <f>C85</f>
        <v>-30</v>
      </c>
      <c r="D84" s="57">
        <f>D85</f>
        <v>-30</v>
      </c>
      <c r="E84" s="57">
        <f>E85</f>
        <v>-30</v>
      </c>
    </row>
    <row r="85" spans="1:5" ht="24.75" customHeight="1">
      <c r="A85" s="28" t="s">
        <v>63</v>
      </c>
      <c r="B85" s="11" t="s">
        <v>99</v>
      </c>
      <c r="C85" s="56">
        <v>-30</v>
      </c>
      <c r="D85" s="56">
        <v>-30</v>
      </c>
      <c r="E85" s="56">
        <v>-30</v>
      </c>
    </row>
    <row r="86" spans="1:5" ht="14.25">
      <c r="A86" s="172" t="s">
        <v>64</v>
      </c>
      <c r="B86" s="172"/>
      <c r="C86" s="169">
        <f>C60+C23</f>
        <v>1747359.9113600003</v>
      </c>
      <c r="D86" s="48">
        <f>D60+D23</f>
        <v>1603859.60326</v>
      </c>
      <c r="E86" s="48">
        <f>E60+E23</f>
        <v>1559511.17126</v>
      </c>
    </row>
    <row r="87" spans="1:5" ht="15">
      <c r="A87" s="40"/>
      <c r="B87" s="41"/>
      <c r="C87" s="42"/>
    </row>
    <row r="88" spans="1:5" ht="15">
      <c r="A88" s="43" t="s">
        <v>2</v>
      </c>
      <c r="C88" s="58"/>
      <c r="D88" s="170" t="s">
        <v>0</v>
      </c>
      <c r="E88" s="170"/>
    </row>
  </sheetData>
  <mergeCells count="6">
    <mergeCell ref="D88:E88"/>
    <mergeCell ref="A18:E19"/>
    <mergeCell ref="A86:B86"/>
    <mergeCell ref="C21:E21"/>
    <mergeCell ref="A21:A22"/>
    <mergeCell ref="B21:B22"/>
  </mergeCells>
  <hyperlinks>
    <hyperlink ref="A27" r:id="rId1" display="http://www.consultant.ru/cons/cgi/online.cgi?req=doc&amp;base=LAW&amp;n=198941&amp;rnd=235642.187433877&amp;dst=100606&amp;fld=134"/>
    <hyperlink ref="A29" r:id="rId2" display="http://www.consultant.ru/cons/cgi/online.cgi?req=doc&amp;base=LAW&amp;n=208015&amp;rnd=235642.514532630&amp;dst=103572&amp;fld=134"/>
    <hyperlink ref="A52" r:id="rId3" location="dst0" display="http://www.consultant.ru/document/cons_doc_LAW_349551/ - dst0"/>
  </hyperlinks>
  <pageMargins left="1.1811023622047245" right="0.39370078740157483" top="0.78740157480314965" bottom="0.39370078740157483" header="0.51181102362204722" footer="0"/>
  <pageSetup paperSize="9" scale="60" orientation="portrait" r:id="rId4"/>
  <headerFooter differentFirst="1" alignWithMargins="0">
    <oddHeader>&amp;C&amp;P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748"/>
  <sheetViews>
    <sheetView showGridLines="0" workbookViewId="0">
      <selection activeCell="Q11" sqref="Q11"/>
    </sheetView>
  </sheetViews>
  <sheetFormatPr defaultColWidth="9.140625" defaultRowHeight="15.75"/>
  <cols>
    <col min="1" max="1" width="53.85546875" style="139" customWidth="1"/>
    <col min="2" max="2" width="12.28515625" style="156" customWidth="1"/>
    <col min="3" max="3" width="7.85546875" style="156" customWidth="1"/>
    <col min="4" max="4" width="10" style="156" customWidth="1"/>
    <col min="5" max="5" width="12.28515625" style="139" customWidth="1"/>
    <col min="6" max="7" width="11.5703125" style="139" customWidth="1"/>
    <col min="8" max="241" width="9.140625" style="139" customWidth="1"/>
    <col min="242" max="16384" width="9.140625" style="139"/>
  </cols>
  <sheetData>
    <row r="10" spans="1:7" ht="54" customHeight="1"/>
    <row r="11" spans="1:7" ht="84" customHeight="1">
      <c r="A11" s="180" t="s">
        <v>113</v>
      </c>
      <c r="B11" s="180"/>
      <c r="C11" s="180"/>
      <c r="D11" s="180"/>
      <c r="E11" s="180"/>
      <c r="F11" s="180"/>
      <c r="G11" s="180"/>
    </row>
    <row r="12" spans="1:7" ht="12.75" customHeight="1">
      <c r="A12" s="137"/>
      <c r="B12" s="148"/>
      <c r="C12" s="148"/>
      <c r="D12" s="148"/>
      <c r="E12" s="138"/>
      <c r="F12" s="138"/>
      <c r="G12" s="138"/>
    </row>
    <row r="13" spans="1:7" ht="16.5" customHeight="1">
      <c r="A13" s="140"/>
      <c r="B13" s="148"/>
      <c r="C13" s="148"/>
      <c r="D13" s="148"/>
      <c r="E13" s="138"/>
      <c r="F13" s="138"/>
      <c r="G13" s="138"/>
    </row>
    <row r="14" spans="1:7">
      <c r="A14" s="182" t="s">
        <v>114</v>
      </c>
      <c r="B14" s="183" t="s">
        <v>115</v>
      </c>
      <c r="C14" s="183"/>
      <c r="D14" s="183"/>
      <c r="E14" s="184" t="s">
        <v>116</v>
      </c>
      <c r="F14" s="184"/>
      <c r="G14" s="184"/>
    </row>
    <row r="15" spans="1:7" ht="30.75" customHeight="1">
      <c r="A15" s="182"/>
      <c r="B15" s="135" t="s">
        <v>117</v>
      </c>
      <c r="C15" s="135" t="s">
        <v>118</v>
      </c>
      <c r="D15" s="136" t="s">
        <v>119</v>
      </c>
      <c r="E15" s="61" t="s">
        <v>120</v>
      </c>
      <c r="F15" s="61" t="s">
        <v>121</v>
      </c>
      <c r="G15" s="61" t="s">
        <v>122</v>
      </c>
    </row>
    <row r="16" spans="1:7" ht="12.75" customHeight="1">
      <c r="A16" s="62">
        <v>1</v>
      </c>
      <c r="B16" s="63">
        <v>2</v>
      </c>
      <c r="C16" s="63">
        <v>3</v>
      </c>
      <c r="D16" s="63">
        <v>4</v>
      </c>
      <c r="E16" s="64">
        <v>5</v>
      </c>
      <c r="F16" s="64">
        <v>6</v>
      </c>
      <c r="G16" s="64">
        <v>7</v>
      </c>
    </row>
    <row r="17" spans="1:7" s="157" customFormat="1" ht="31.5">
      <c r="A17" s="144" t="s">
        <v>123</v>
      </c>
      <c r="B17" s="149" t="s">
        <v>124</v>
      </c>
      <c r="C17" s="150" t="s">
        <v>125</v>
      </c>
      <c r="D17" s="151">
        <v>0</v>
      </c>
      <c r="E17" s="145">
        <v>1238139.8999999999</v>
      </c>
      <c r="F17" s="145">
        <v>1114724.8999999999</v>
      </c>
      <c r="G17" s="145">
        <v>1104213.3999999999</v>
      </c>
    </row>
    <row r="18" spans="1:7" ht="31.5">
      <c r="A18" s="146" t="s">
        <v>126</v>
      </c>
      <c r="B18" s="152" t="s">
        <v>127</v>
      </c>
      <c r="C18" s="153" t="s">
        <v>125</v>
      </c>
      <c r="D18" s="154">
        <v>0</v>
      </c>
      <c r="E18" s="147">
        <v>1201960.8</v>
      </c>
      <c r="F18" s="147">
        <v>1088344.8</v>
      </c>
      <c r="G18" s="147">
        <v>1075953.3</v>
      </c>
    </row>
    <row r="19" spans="1:7" ht="31.5">
      <c r="A19" s="146" t="s">
        <v>128</v>
      </c>
      <c r="B19" s="152" t="s">
        <v>129</v>
      </c>
      <c r="C19" s="153" t="s">
        <v>125</v>
      </c>
      <c r="D19" s="154">
        <v>0</v>
      </c>
      <c r="E19" s="147">
        <v>299996</v>
      </c>
      <c r="F19" s="147">
        <v>263292.79999999999</v>
      </c>
      <c r="G19" s="147">
        <v>261118.4</v>
      </c>
    </row>
    <row r="20" spans="1:7" ht="31.5">
      <c r="A20" s="146" t="s">
        <v>130</v>
      </c>
      <c r="B20" s="152" t="s">
        <v>131</v>
      </c>
      <c r="C20" s="153" t="s">
        <v>125</v>
      </c>
      <c r="D20" s="154">
        <v>0</v>
      </c>
      <c r="E20" s="147">
        <v>902.4</v>
      </c>
      <c r="F20" s="147">
        <v>750.5</v>
      </c>
      <c r="G20" s="147">
        <v>750.5</v>
      </c>
    </row>
    <row r="21" spans="1:7" ht="31.5">
      <c r="A21" s="146" t="s">
        <v>132</v>
      </c>
      <c r="B21" s="152" t="s">
        <v>131</v>
      </c>
      <c r="C21" s="153" t="s">
        <v>133</v>
      </c>
      <c r="D21" s="154">
        <v>0</v>
      </c>
      <c r="E21" s="147">
        <v>902.4</v>
      </c>
      <c r="F21" s="147">
        <v>750.5</v>
      </c>
      <c r="G21" s="147">
        <v>750.5</v>
      </c>
    </row>
    <row r="22" spans="1:7">
      <c r="A22" s="146" t="s">
        <v>134</v>
      </c>
      <c r="B22" s="152" t="s">
        <v>131</v>
      </c>
      <c r="C22" s="153" t="s">
        <v>133</v>
      </c>
      <c r="D22" s="154">
        <v>701</v>
      </c>
      <c r="E22" s="147">
        <v>902.4</v>
      </c>
      <c r="F22" s="147">
        <v>750.5</v>
      </c>
      <c r="G22" s="147">
        <v>750.5</v>
      </c>
    </row>
    <row r="23" spans="1:7" ht="15.75" customHeight="1">
      <c r="A23" s="146" t="s">
        <v>135</v>
      </c>
      <c r="B23" s="152" t="s">
        <v>136</v>
      </c>
      <c r="C23" s="153" t="s">
        <v>125</v>
      </c>
      <c r="D23" s="154">
        <v>0</v>
      </c>
      <c r="E23" s="147">
        <v>92</v>
      </c>
      <c r="F23" s="147">
        <v>92.1</v>
      </c>
      <c r="G23" s="147">
        <v>92.1</v>
      </c>
    </row>
    <row r="24" spans="1:7" ht="31.5">
      <c r="A24" s="146" t="s">
        <v>132</v>
      </c>
      <c r="B24" s="152" t="s">
        <v>136</v>
      </c>
      <c r="C24" s="153" t="s">
        <v>133</v>
      </c>
      <c r="D24" s="154">
        <v>0</v>
      </c>
      <c r="E24" s="147">
        <v>92</v>
      </c>
      <c r="F24" s="147">
        <v>92.1</v>
      </c>
      <c r="G24" s="147">
        <v>92.1</v>
      </c>
    </row>
    <row r="25" spans="1:7">
      <c r="A25" s="146" t="s">
        <v>134</v>
      </c>
      <c r="B25" s="152" t="s">
        <v>136</v>
      </c>
      <c r="C25" s="153" t="s">
        <v>133</v>
      </c>
      <c r="D25" s="154">
        <v>701</v>
      </c>
      <c r="E25" s="147">
        <v>92</v>
      </c>
      <c r="F25" s="147">
        <v>92.1</v>
      </c>
      <c r="G25" s="147">
        <v>92.1</v>
      </c>
    </row>
    <row r="26" spans="1:7" ht="31.5">
      <c r="A26" s="146" t="s">
        <v>137</v>
      </c>
      <c r="B26" s="152" t="s">
        <v>138</v>
      </c>
      <c r="C26" s="153" t="s">
        <v>125</v>
      </c>
      <c r="D26" s="154">
        <v>0</v>
      </c>
      <c r="E26" s="147">
        <v>94.8</v>
      </c>
      <c r="F26" s="147">
        <v>94.8</v>
      </c>
      <c r="G26" s="147">
        <v>94.8</v>
      </c>
    </row>
    <row r="27" spans="1:7" ht="31.5">
      <c r="A27" s="146" t="s">
        <v>132</v>
      </c>
      <c r="B27" s="152" t="s">
        <v>138</v>
      </c>
      <c r="C27" s="153" t="s">
        <v>133</v>
      </c>
      <c r="D27" s="154">
        <v>0</v>
      </c>
      <c r="E27" s="147">
        <v>94.8</v>
      </c>
      <c r="F27" s="147">
        <v>94.8</v>
      </c>
      <c r="G27" s="147">
        <v>94.8</v>
      </c>
    </row>
    <row r="28" spans="1:7" ht="31.5">
      <c r="A28" s="146" t="s">
        <v>139</v>
      </c>
      <c r="B28" s="152" t="s">
        <v>138</v>
      </c>
      <c r="C28" s="153" t="s">
        <v>133</v>
      </c>
      <c r="D28" s="154">
        <v>705</v>
      </c>
      <c r="E28" s="147">
        <v>94.8</v>
      </c>
      <c r="F28" s="147">
        <v>94.8</v>
      </c>
      <c r="G28" s="147">
        <v>94.8</v>
      </c>
    </row>
    <row r="29" spans="1:7" ht="15.75" customHeight="1">
      <c r="A29" s="146" t="s">
        <v>140</v>
      </c>
      <c r="B29" s="152" t="s">
        <v>141</v>
      </c>
      <c r="C29" s="153" t="s">
        <v>125</v>
      </c>
      <c r="D29" s="154">
        <v>0</v>
      </c>
      <c r="E29" s="147">
        <v>39482.400000000001</v>
      </c>
      <c r="F29" s="147">
        <v>24579.599999999999</v>
      </c>
      <c r="G29" s="147">
        <v>23995.200000000001</v>
      </c>
    </row>
    <row r="30" spans="1:7" ht="31.5">
      <c r="A30" s="146" t="s">
        <v>132</v>
      </c>
      <c r="B30" s="152" t="s">
        <v>141</v>
      </c>
      <c r="C30" s="153" t="s">
        <v>133</v>
      </c>
      <c r="D30" s="154">
        <v>0</v>
      </c>
      <c r="E30" s="147">
        <v>38911.5</v>
      </c>
      <c r="F30" s="147">
        <v>24098.799999999999</v>
      </c>
      <c r="G30" s="147">
        <v>23514.400000000001</v>
      </c>
    </row>
    <row r="31" spans="1:7">
      <c r="A31" s="146" t="s">
        <v>134</v>
      </c>
      <c r="B31" s="152" t="s">
        <v>141</v>
      </c>
      <c r="C31" s="153" t="s">
        <v>133</v>
      </c>
      <c r="D31" s="154">
        <v>701</v>
      </c>
      <c r="E31" s="147">
        <v>38911.5</v>
      </c>
      <c r="F31" s="147">
        <v>24098.799999999999</v>
      </c>
      <c r="G31" s="147">
        <v>23514.400000000001</v>
      </c>
    </row>
    <row r="32" spans="1:7">
      <c r="A32" s="146" t="s">
        <v>142</v>
      </c>
      <c r="B32" s="152" t="s">
        <v>141</v>
      </c>
      <c r="C32" s="153" t="s">
        <v>143</v>
      </c>
      <c r="D32" s="154">
        <v>0</v>
      </c>
      <c r="E32" s="147">
        <v>570.9</v>
      </c>
      <c r="F32" s="147">
        <v>480.8</v>
      </c>
      <c r="G32" s="147">
        <v>480.8</v>
      </c>
    </row>
    <row r="33" spans="1:7">
      <c r="A33" s="146" t="s">
        <v>134</v>
      </c>
      <c r="B33" s="152" t="s">
        <v>141</v>
      </c>
      <c r="C33" s="153" t="s">
        <v>143</v>
      </c>
      <c r="D33" s="154">
        <v>701</v>
      </c>
      <c r="E33" s="147">
        <v>570.9</v>
      </c>
      <c r="F33" s="147">
        <v>480.8</v>
      </c>
      <c r="G33" s="147">
        <v>480.8</v>
      </c>
    </row>
    <row r="34" spans="1:7" ht="62.25" customHeight="1">
      <c r="A34" s="146" t="s">
        <v>144</v>
      </c>
      <c r="B34" s="152" t="s">
        <v>145</v>
      </c>
      <c r="C34" s="153" t="s">
        <v>125</v>
      </c>
      <c r="D34" s="154">
        <v>0</v>
      </c>
      <c r="E34" s="147">
        <v>252960.4</v>
      </c>
      <c r="F34" s="147">
        <v>236185.8</v>
      </c>
      <c r="G34" s="147">
        <v>236185.8</v>
      </c>
    </row>
    <row r="35" spans="1:7" ht="78.75">
      <c r="A35" s="146" t="s">
        <v>146</v>
      </c>
      <c r="B35" s="152" t="s">
        <v>145</v>
      </c>
      <c r="C35" s="153" t="s">
        <v>147</v>
      </c>
      <c r="D35" s="154">
        <v>0</v>
      </c>
      <c r="E35" s="147">
        <v>251796.4</v>
      </c>
      <c r="F35" s="147">
        <v>235021.8</v>
      </c>
      <c r="G35" s="147">
        <v>235021.8</v>
      </c>
    </row>
    <row r="36" spans="1:7">
      <c r="A36" s="146" t="s">
        <v>134</v>
      </c>
      <c r="B36" s="152" t="s">
        <v>145</v>
      </c>
      <c r="C36" s="153" t="s">
        <v>147</v>
      </c>
      <c r="D36" s="154">
        <v>701</v>
      </c>
      <c r="E36" s="147">
        <v>251796.4</v>
      </c>
      <c r="F36" s="147">
        <v>235021.8</v>
      </c>
      <c r="G36" s="147">
        <v>235021.8</v>
      </c>
    </row>
    <row r="37" spans="1:7" ht="31.5">
      <c r="A37" s="146" t="s">
        <v>132</v>
      </c>
      <c r="B37" s="152" t="s">
        <v>145</v>
      </c>
      <c r="C37" s="153" t="s">
        <v>133</v>
      </c>
      <c r="D37" s="154">
        <v>0</v>
      </c>
      <c r="E37" s="147">
        <v>1164</v>
      </c>
      <c r="F37" s="147">
        <v>1164</v>
      </c>
      <c r="G37" s="147">
        <v>1164</v>
      </c>
    </row>
    <row r="38" spans="1:7">
      <c r="A38" s="146" t="s">
        <v>134</v>
      </c>
      <c r="B38" s="152" t="s">
        <v>145</v>
      </c>
      <c r="C38" s="153" t="s">
        <v>133</v>
      </c>
      <c r="D38" s="154">
        <v>701</v>
      </c>
      <c r="E38" s="147">
        <v>1164</v>
      </c>
      <c r="F38" s="147">
        <v>1164</v>
      </c>
      <c r="G38" s="147">
        <v>1164</v>
      </c>
    </row>
    <row r="39" spans="1:7" ht="31.5">
      <c r="A39" s="146" t="s">
        <v>182</v>
      </c>
      <c r="B39" s="152" t="s">
        <v>758</v>
      </c>
      <c r="C39" s="153" t="s">
        <v>125</v>
      </c>
      <c r="D39" s="154">
        <v>0</v>
      </c>
      <c r="E39" s="147">
        <v>2416.1</v>
      </c>
      <c r="F39" s="147">
        <v>0</v>
      </c>
      <c r="G39" s="147">
        <v>0</v>
      </c>
    </row>
    <row r="40" spans="1:7" ht="31.5">
      <c r="A40" s="146" t="s">
        <v>132</v>
      </c>
      <c r="B40" s="152" t="s">
        <v>758</v>
      </c>
      <c r="C40" s="153" t="s">
        <v>133</v>
      </c>
      <c r="D40" s="154">
        <v>0</v>
      </c>
      <c r="E40" s="147">
        <v>2416.1</v>
      </c>
      <c r="F40" s="147">
        <v>0</v>
      </c>
      <c r="G40" s="147">
        <v>0</v>
      </c>
    </row>
    <row r="41" spans="1:7">
      <c r="A41" s="146" t="s">
        <v>134</v>
      </c>
      <c r="B41" s="152" t="s">
        <v>758</v>
      </c>
      <c r="C41" s="153" t="s">
        <v>133</v>
      </c>
      <c r="D41" s="154">
        <v>701</v>
      </c>
      <c r="E41" s="147">
        <v>2416.1</v>
      </c>
      <c r="F41" s="147">
        <v>0</v>
      </c>
      <c r="G41" s="147">
        <v>0</v>
      </c>
    </row>
    <row r="42" spans="1:7" ht="31.5">
      <c r="A42" s="146" t="s">
        <v>641</v>
      </c>
      <c r="B42" s="152" t="s">
        <v>759</v>
      </c>
      <c r="C42" s="153" t="s">
        <v>125</v>
      </c>
      <c r="D42" s="154">
        <v>0</v>
      </c>
      <c r="E42" s="147">
        <v>4047.9</v>
      </c>
      <c r="F42" s="147">
        <v>0</v>
      </c>
      <c r="G42" s="147">
        <v>0</v>
      </c>
    </row>
    <row r="43" spans="1:7" ht="31.5">
      <c r="A43" s="146" t="s">
        <v>132</v>
      </c>
      <c r="B43" s="152" t="s">
        <v>759</v>
      </c>
      <c r="C43" s="153" t="s">
        <v>133</v>
      </c>
      <c r="D43" s="154">
        <v>0</v>
      </c>
      <c r="E43" s="147">
        <v>4047.9</v>
      </c>
      <c r="F43" s="147">
        <v>0</v>
      </c>
      <c r="G43" s="147">
        <v>0</v>
      </c>
    </row>
    <row r="44" spans="1:7">
      <c r="A44" s="146" t="s">
        <v>134</v>
      </c>
      <c r="B44" s="152" t="s">
        <v>759</v>
      </c>
      <c r="C44" s="153" t="s">
        <v>133</v>
      </c>
      <c r="D44" s="154">
        <v>701</v>
      </c>
      <c r="E44" s="147">
        <v>4047.9</v>
      </c>
      <c r="F44" s="147">
        <v>0</v>
      </c>
      <c r="G44" s="147">
        <v>0</v>
      </c>
    </row>
    <row r="45" spans="1:7" ht="63">
      <c r="A45" s="146" t="s">
        <v>148</v>
      </c>
      <c r="B45" s="152" t="s">
        <v>149</v>
      </c>
      <c r="C45" s="153" t="s">
        <v>125</v>
      </c>
      <c r="D45" s="154">
        <v>0</v>
      </c>
      <c r="E45" s="147">
        <v>0</v>
      </c>
      <c r="F45" s="147">
        <v>1590</v>
      </c>
      <c r="G45" s="147">
        <v>0</v>
      </c>
    </row>
    <row r="46" spans="1:7" ht="31.5">
      <c r="A46" s="146" t="s">
        <v>132</v>
      </c>
      <c r="B46" s="152" t="s">
        <v>149</v>
      </c>
      <c r="C46" s="153" t="s">
        <v>133</v>
      </c>
      <c r="D46" s="154">
        <v>0</v>
      </c>
      <c r="E46" s="147">
        <v>0</v>
      </c>
      <c r="F46" s="147">
        <v>1590</v>
      </c>
      <c r="G46" s="147">
        <v>0</v>
      </c>
    </row>
    <row r="47" spans="1:7">
      <c r="A47" s="146" t="s">
        <v>134</v>
      </c>
      <c r="B47" s="152" t="s">
        <v>149</v>
      </c>
      <c r="C47" s="153" t="s">
        <v>133</v>
      </c>
      <c r="D47" s="154">
        <v>701</v>
      </c>
      <c r="E47" s="147">
        <v>0</v>
      </c>
      <c r="F47" s="147">
        <v>1590</v>
      </c>
      <c r="G47" s="147">
        <v>0</v>
      </c>
    </row>
    <row r="48" spans="1:7" ht="31.5">
      <c r="A48" s="146" t="s">
        <v>150</v>
      </c>
      <c r="B48" s="152" t="s">
        <v>151</v>
      </c>
      <c r="C48" s="153" t="s">
        <v>125</v>
      </c>
      <c r="D48" s="154">
        <v>0</v>
      </c>
      <c r="E48" s="147">
        <v>836498.6</v>
      </c>
      <c r="F48" s="147">
        <v>773703.1</v>
      </c>
      <c r="G48" s="147">
        <v>757737.9</v>
      </c>
    </row>
    <row r="49" spans="1:7" ht="31.5">
      <c r="A49" s="146" t="s">
        <v>130</v>
      </c>
      <c r="B49" s="152" t="s">
        <v>152</v>
      </c>
      <c r="C49" s="153" t="s">
        <v>125</v>
      </c>
      <c r="D49" s="154">
        <v>0</v>
      </c>
      <c r="E49" s="147">
        <v>1209.5</v>
      </c>
      <c r="F49" s="147">
        <v>1159.5</v>
      </c>
      <c r="G49" s="147">
        <v>1159.5</v>
      </c>
    </row>
    <row r="50" spans="1:7" ht="31.5">
      <c r="A50" s="146" t="s">
        <v>132</v>
      </c>
      <c r="B50" s="152" t="s">
        <v>152</v>
      </c>
      <c r="C50" s="153" t="s">
        <v>133</v>
      </c>
      <c r="D50" s="154">
        <v>0</v>
      </c>
      <c r="E50" s="147">
        <v>1209.5</v>
      </c>
      <c r="F50" s="147">
        <v>1159.5</v>
      </c>
      <c r="G50" s="147">
        <v>1159.5</v>
      </c>
    </row>
    <row r="51" spans="1:7">
      <c r="A51" s="146" t="s">
        <v>153</v>
      </c>
      <c r="B51" s="152" t="s">
        <v>152</v>
      </c>
      <c r="C51" s="153" t="s">
        <v>133</v>
      </c>
      <c r="D51" s="154">
        <v>702</v>
      </c>
      <c r="E51" s="147">
        <v>1209.5</v>
      </c>
      <c r="F51" s="147">
        <v>1159.5</v>
      </c>
      <c r="G51" s="147">
        <v>1159.5</v>
      </c>
    </row>
    <row r="52" spans="1:7" ht="31.5">
      <c r="A52" s="146" t="s">
        <v>154</v>
      </c>
      <c r="B52" s="152" t="s">
        <v>155</v>
      </c>
      <c r="C52" s="153" t="s">
        <v>125</v>
      </c>
      <c r="D52" s="154">
        <v>0</v>
      </c>
      <c r="E52" s="147">
        <v>7047</v>
      </c>
      <c r="F52" s="147">
        <v>2500</v>
      </c>
      <c r="G52" s="147">
        <v>2500</v>
      </c>
    </row>
    <row r="53" spans="1:7" ht="31.5">
      <c r="A53" s="146" t="s">
        <v>132</v>
      </c>
      <c r="B53" s="152" t="s">
        <v>155</v>
      </c>
      <c r="C53" s="153" t="s">
        <v>133</v>
      </c>
      <c r="D53" s="154">
        <v>0</v>
      </c>
      <c r="E53" s="147">
        <v>7047</v>
      </c>
      <c r="F53" s="147">
        <v>2500</v>
      </c>
      <c r="G53" s="147">
        <v>2500</v>
      </c>
    </row>
    <row r="54" spans="1:7">
      <c r="A54" s="146" t="s">
        <v>153</v>
      </c>
      <c r="B54" s="152" t="s">
        <v>155</v>
      </c>
      <c r="C54" s="153" t="s">
        <v>133</v>
      </c>
      <c r="D54" s="154">
        <v>702</v>
      </c>
      <c r="E54" s="147">
        <v>7047</v>
      </c>
      <c r="F54" s="147">
        <v>2500</v>
      </c>
      <c r="G54" s="147">
        <v>2500</v>
      </c>
    </row>
    <row r="55" spans="1:7" ht="31.5">
      <c r="A55" s="146" t="s">
        <v>135</v>
      </c>
      <c r="B55" s="152" t="s">
        <v>156</v>
      </c>
      <c r="C55" s="153" t="s">
        <v>125</v>
      </c>
      <c r="D55" s="154">
        <v>0</v>
      </c>
      <c r="E55" s="147">
        <v>211.5</v>
      </c>
      <c r="F55" s="147">
        <v>211.5</v>
      </c>
      <c r="G55" s="147">
        <v>211.5</v>
      </c>
    </row>
    <row r="56" spans="1:7" ht="31.5">
      <c r="A56" s="146" t="s">
        <v>132</v>
      </c>
      <c r="B56" s="152" t="s">
        <v>156</v>
      </c>
      <c r="C56" s="153" t="s">
        <v>133</v>
      </c>
      <c r="D56" s="154">
        <v>0</v>
      </c>
      <c r="E56" s="147">
        <v>211.5</v>
      </c>
      <c r="F56" s="147">
        <v>211.5</v>
      </c>
      <c r="G56" s="147">
        <v>211.5</v>
      </c>
    </row>
    <row r="57" spans="1:7">
      <c r="A57" s="146" t="s">
        <v>153</v>
      </c>
      <c r="B57" s="152" t="s">
        <v>156</v>
      </c>
      <c r="C57" s="153" t="s">
        <v>133</v>
      </c>
      <c r="D57" s="154">
        <v>702</v>
      </c>
      <c r="E57" s="147">
        <v>211.5</v>
      </c>
      <c r="F57" s="147">
        <v>211.5</v>
      </c>
      <c r="G57" s="147">
        <v>211.5</v>
      </c>
    </row>
    <row r="58" spans="1:7" ht="31.5">
      <c r="A58" s="146" t="s">
        <v>157</v>
      </c>
      <c r="B58" s="152" t="s">
        <v>158</v>
      </c>
      <c r="C58" s="153" t="s">
        <v>125</v>
      </c>
      <c r="D58" s="154">
        <v>0</v>
      </c>
      <c r="E58" s="147">
        <v>14124.9</v>
      </c>
      <c r="F58" s="147">
        <v>8739.9</v>
      </c>
      <c r="G58" s="147">
        <v>8739.9</v>
      </c>
    </row>
    <row r="59" spans="1:7" ht="31.5">
      <c r="A59" s="146" t="s">
        <v>132</v>
      </c>
      <c r="B59" s="152" t="s">
        <v>158</v>
      </c>
      <c r="C59" s="153" t="s">
        <v>133</v>
      </c>
      <c r="D59" s="154">
        <v>0</v>
      </c>
      <c r="E59" s="147">
        <v>14121.7</v>
      </c>
      <c r="F59" s="147">
        <v>8736.7000000000007</v>
      </c>
      <c r="G59" s="147">
        <v>8736.7000000000007</v>
      </c>
    </row>
    <row r="60" spans="1:7">
      <c r="A60" s="146" t="s">
        <v>153</v>
      </c>
      <c r="B60" s="152" t="s">
        <v>158</v>
      </c>
      <c r="C60" s="153" t="s">
        <v>133</v>
      </c>
      <c r="D60" s="154">
        <v>702</v>
      </c>
      <c r="E60" s="147">
        <v>14121.7</v>
      </c>
      <c r="F60" s="147">
        <v>8736.7000000000007</v>
      </c>
      <c r="G60" s="147">
        <v>8736.7000000000007</v>
      </c>
    </row>
    <row r="61" spans="1:7">
      <c r="A61" s="146" t="s">
        <v>142</v>
      </c>
      <c r="B61" s="152" t="s">
        <v>158</v>
      </c>
      <c r="C61" s="153" t="s">
        <v>143</v>
      </c>
      <c r="D61" s="154">
        <v>0</v>
      </c>
      <c r="E61" s="147">
        <v>3.2</v>
      </c>
      <c r="F61" s="147">
        <v>3.2</v>
      </c>
      <c r="G61" s="147">
        <v>3.2</v>
      </c>
    </row>
    <row r="62" spans="1:7">
      <c r="A62" s="146" t="s">
        <v>153</v>
      </c>
      <c r="B62" s="152" t="s">
        <v>158</v>
      </c>
      <c r="C62" s="153" t="s">
        <v>143</v>
      </c>
      <c r="D62" s="154">
        <v>702</v>
      </c>
      <c r="E62" s="147">
        <v>3.2</v>
      </c>
      <c r="F62" s="147">
        <v>3.2</v>
      </c>
      <c r="G62" s="147">
        <v>3.2</v>
      </c>
    </row>
    <row r="63" spans="1:7" ht="31.5">
      <c r="A63" s="146" t="s">
        <v>159</v>
      </c>
      <c r="B63" s="152" t="s">
        <v>160</v>
      </c>
      <c r="C63" s="153" t="s">
        <v>125</v>
      </c>
      <c r="D63" s="154">
        <v>0</v>
      </c>
      <c r="E63" s="147">
        <v>123</v>
      </c>
      <c r="F63" s="147">
        <v>123</v>
      </c>
      <c r="G63" s="147">
        <v>123</v>
      </c>
    </row>
    <row r="64" spans="1:7" ht="78.75">
      <c r="A64" s="146" t="s">
        <v>146</v>
      </c>
      <c r="B64" s="152" t="s">
        <v>160</v>
      </c>
      <c r="C64" s="153" t="s">
        <v>147</v>
      </c>
      <c r="D64" s="154">
        <v>0</v>
      </c>
      <c r="E64" s="147">
        <v>123</v>
      </c>
      <c r="F64" s="147">
        <v>123</v>
      </c>
      <c r="G64" s="147">
        <v>123</v>
      </c>
    </row>
    <row r="65" spans="1:7">
      <c r="A65" s="146" t="s">
        <v>153</v>
      </c>
      <c r="B65" s="152" t="s">
        <v>160</v>
      </c>
      <c r="C65" s="153" t="s">
        <v>147</v>
      </c>
      <c r="D65" s="154">
        <v>702</v>
      </c>
      <c r="E65" s="147">
        <v>123</v>
      </c>
      <c r="F65" s="147">
        <v>123</v>
      </c>
      <c r="G65" s="147">
        <v>123</v>
      </c>
    </row>
    <row r="66" spans="1:7" ht="31.5">
      <c r="A66" s="146" t="s">
        <v>161</v>
      </c>
      <c r="B66" s="152" t="s">
        <v>162</v>
      </c>
      <c r="C66" s="153" t="s">
        <v>125</v>
      </c>
      <c r="D66" s="154">
        <v>0</v>
      </c>
      <c r="E66" s="147">
        <v>15</v>
      </c>
      <c r="F66" s="147">
        <v>15</v>
      </c>
      <c r="G66" s="147">
        <v>15</v>
      </c>
    </row>
    <row r="67" spans="1:7" ht="31.5">
      <c r="A67" s="146" t="s">
        <v>132</v>
      </c>
      <c r="B67" s="152" t="s">
        <v>162</v>
      </c>
      <c r="C67" s="153" t="s">
        <v>133</v>
      </c>
      <c r="D67" s="154">
        <v>0</v>
      </c>
      <c r="E67" s="147">
        <v>15</v>
      </c>
      <c r="F67" s="147">
        <v>15</v>
      </c>
      <c r="G67" s="147">
        <v>15</v>
      </c>
    </row>
    <row r="68" spans="1:7">
      <c r="A68" s="146" t="s">
        <v>153</v>
      </c>
      <c r="B68" s="152" t="s">
        <v>162</v>
      </c>
      <c r="C68" s="153" t="s">
        <v>133</v>
      </c>
      <c r="D68" s="154">
        <v>702</v>
      </c>
      <c r="E68" s="147">
        <v>15</v>
      </c>
      <c r="F68" s="147">
        <v>15</v>
      </c>
      <c r="G68" s="147">
        <v>15</v>
      </c>
    </row>
    <row r="69" spans="1:7" ht="31.5">
      <c r="A69" s="146" t="s">
        <v>163</v>
      </c>
      <c r="B69" s="152" t="s">
        <v>164</v>
      </c>
      <c r="C69" s="153" t="s">
        <v>125</v>
      </c>
      <c r="D69" s="154">
        <v>0</v>
      </c>
      <c r="E69" s="147">
        <v>813.1</v>
      </c>
      <c r="F69" s="147">
        <v>102.1</v>
      </c>
      <c r="G69" s="147">
        <v>102.1</v>
      </c>
    </row>
    <row r="70" spans="1:7" ht="31.5">
      <c r="A70" s="146" t="s">
        <v>132</v>
      </c>
      <c r="B70" s="152" t="s">
        <v>164</v>
      </c>
      <c r="C70" s="153" t="s">
        <v>133</v>
      </c>
      <c r="D70" s="154">
        <v>0</v>
      </c>
      <c r="E70" s="147">
        <v>813.1</v>
      </c>
      <c r="F70" s="147">
        <v>102.1</v>
      </c>
      <c r="G70" s="147">
        <v>102.1</v>
      </c>
    </row>
    <row r="71" spans="1:7">
      <c r="A71" s="146" t="s">
        <v>153</v>
      </c>
      <c r="B71" s="152" t="s">
        <v>164</v>
      </c>
      <c r="C71" s="153" t="s">
        <v>133</v>
      </c>
      <c r="D71" s="154">
        <v>702</v>
      </c>
      <c r="E71" s="147">
        <v>813.1</v>
      </c>
      <c r="F71" s="147">
        <v>102.1</v>
      </c>
      <c r="G71" s="147">
        <v>102.1</v>
      </c>
    </row>
    <row r="72" spans="1:7" ht="31.5">
      <c r="A72" s="146" t="s">
        <v>137</v>
      </c>
      <c r="B72" s="152" t="s">
        <v>165</v>
      </c>
      <c r="C72" s="153" t="s">
        <v>125</v>
      </c>
      <c r="D72" s="154">
        <v>0</v>
      </c>
      <c r="E72" s="147">
        <v>104.6</v>
      </c>
      <c r="F72" s="147">
        <v>104.6</v>
      </c>
      <c r="G72" s="147">
        <v>104.6</v>
      </c>
    </row>
    <row r="73" spans="1:7" ht="31.5">
      <c r="A73" s="146" t="s">
        <v>132</v>
      </c>
      <c r="B73" s="152" t="s">
        <v>165</v>
      </c>
      <c r="C73" s="153" t="s">
        <v>133</v>
      </c>
      <c r="D73" s="154">
        <v>0</v>
      </c>
      <c r="E73" s="147">
        <v>104.6</v>
      </c>
      <c r="F73" s="147">
        <v>104.6</v>
      </c>
      <c r="G73" s="147">
        <v>104.6</v>
      </c>
    </row>
    <row r="74" spans="1:7" ht="31.5">
      <c r="A74" s="146" t="s">
        <v>139</v>
      </c>
      <c r="B74" s="152" t="s">
        <v>165</v>
      </c>
      <c r="C74" s="153" t="s">
        <v>133</v>
      </c>
      <c r="D74" s="154">
        <v>705</v>
      </c>
      <c r="E74" s="147">
        <v>104.6</v>
      </c>
      <c r="F74" s="147">
        <v>104.6</v>
      </c>
      <c r="G74" s="147">
        <v>104.6</v>
      </c>
    </row>
    <row r="75" spans="1:7" ht="15.75" customHeight="1">
      <c r="A75" s="146" t="s">
        <v>140</v>
      </c>
      <c r="B75" s="152" t="s">
        <v>166</v>
      </c>
      <c r="C75" s="153" t="s">
        <v>125</v>
      </c>
      <c r="D75" s="154">
        <v>0</v>
      </c>
      <c r="E75" s="147">
        <v>53802.1</v>
      </c>
      <c r="F75" s="147">
        <v>18769.099999999999</v>
      </c>
      <c r="G75" s="147">
        <v>20566.7</v>
      </c>
    </row>
    <row r="76" spans="1:7" ht="31.5">
      <c r="A76" s="146" t="s">
        <v>132</v>
      </c>
      <c r="B76" s="152" t="s">
        <v>166</v>
      </c>
      <c r="C76" s="153" t="s">
        <v>133</v>
      </c>
      <c r="D76" s="154">
        <v>0</v>
      </c>
      <c r="E76" s="147">
        <v>52402.2</v>
      </c>
      <c r="F76" s="147">
        <v>17384.5</v>
      </c>
      <c r="G76" s="147">
        <v>19182</v>
      </c>
    </row>
    <row r="77" spans="1:7">
      <c r="A77" s="146" t="s">
        <v>153</v>
      </c>
      <c r="B77" s="152" t="s">
        <v>166</v>
      </c>
      <c r="C77" s="153" t="s">
        <v>133</v>
      </c>
      <c r="D77" s="154">
        <v>702</v>
      </c>
      <c r="E77" s="147">
        <v>52402.2</v>
      </c>
      <c r="F77" s="147">
        <v>17384.5</v>
      </c>
      <c r="G77" s="147">
        <v>19182</v>
      </c>
    </row>
    <row r="78" spans="1:7">
      <c r="A78" s="146" t="s">
        <v>142</v>
      </c>
      <c r="B78" s="152" t="s">
        <v>166</v>
      </c>
      <c r="C78" s="153" t="s">
        <v>143</v>
      </c>
      <c r="D78" s="154">
        <v>0</v>
      </c>
      <c r="E78" s="147">
        <v>1399.9</v>
      </c>
      <c r="F78" s="147">
        <v>1384.6</v>
      </c>
      <c r="G78" s="147">
        <v>1384.7</v>
      </c>
    </row>
    <row r="79" spans="1:7">
      <c r="A79" s="146" t="s">
        <v>153</v>
      </c>
      <c r="B79" s="152" t="s">
        <v>166</v>
      </c>
      <c r="C79" s="153" t="s">
        <v>143</v>
      </c>
      <c r="D79" s="154">
        <v>702</v>
      </c>
      <c r="E79" s="147">
        <v>1399.9</v>
      </c>
      <c r="F79" s="147">
        <v>1384.6</v>
      </c>
      <c r="G79" s="147">
        <v>1384.7</v>
      </c>
    </row>
    <row r="80" spans="1:7" ht="63">
      <c r="A80" s="146" t="s">
        <v>167</v>
      </c>
      <c r="B80" s="152" t="s">
        <v>168</v>
      </c>
      <c r="C80" s="153" t="s">
        <v>125</v>
      </c>
      <c r="D80" s="154">
        <v>0</v>
      </c>
      <c r="E80" s="147">
        <v>40192.699999999997</v>
      </c>
      <c r="F80" s="147">
        <v>40192.699999999997</v>
      </c>
      <c r="G80" s="147">
        <v>40192.699999999997</v>
      </c>
    </row>
    <row r="81" spans="1:7" ht="78.75">
      <c r="A81" s="146" t="s">
        <v>146</v>
      </c>
      <c r="B81" s="152" t="s">
        <v>168</v>
      </c>
      <c r="C81" s="153" t="s">
        <v>147</v>
      </c>
      <c r="D81" s="154">
        <v>0</v>
      </c>
      <c r="E81" s="147">
        <v>40192.699999999997</v>
      </c>
      <c r="F81" s="147">
        <v>40192.699999999997</v>
      </c>
      <c r="G81" s="147">
        <v>40192.699999999997</v>
      </c>
    </row>
    <row r="82" spans="1:7">
      <c r="A82" s="146" t="s">
        <v>153</v>
      </c>
      <c r="B82" s="152" t="s">
        <v>168</v>
      </c>
      <c r="C82" s="153" t="s">
        <v>147</v>
      </c>
      <c r="D82" s="154">
        <v>702</v>
      </c>
      <c r="E82" s="147">
        <v>40192.699999999997</v>
      </c>
      <c r="F82" s="147">
        <v>40192.699999999997</v>
      </c>
      <c r="G82" s="147">
        <v>40192.699999999997</v>
      </c>
    </row>
    <row r="83" spans="1:7" ht="110.25">
      <c r="A83" s="146" t="s">
        <v>169</v>
      </c>
      <c r="B83" s="152" t="s">
        <v>170</v>
      </c>
      <c r="C83" s="153" t="s">
        <v>125</v>
      </c>
      <c r="D83" s="154">
        <v>0</v>
      </c>
      <c r="E83" s="147">
        <v>624161.9</v>
      </c>
      <c r="F83" s="147">
        <v>579838.19999999995</v>
      </c>
      <c r="G83" s="147">
        <v>579838.19999999995</v>
      </c>
    </row>
    <row r="84" spans="1:7" ht="78.75">
      <c r="A84" s="146" t="s">
        <v>146</v>
      </c>
      <c r="B84" s="152" t="s">
        <v>170</v>
      </c>
      <c r="C84" s="153" t="s">
        <v>147</v>
      </c>
      <c r="D84" s="154">
        <v>0</v>
      </c>
      <c r="E84" s="147">
        <v>615453.69999999995</v>
      </c>
      <c r="F84" s="147">
        <v>571132.19999999995</v>
      </c>
      <c r="G84" s="147">
        <v>571132.19999999995</v>
      </c>
    </row>
    <row r="85" spans="1:7">
      <c r="A85" s="146" t="s">
        <v>153</v>
      </c>
      <c r="B85" s="152" t="s">
        <v>170</v>
      </c>
      <c r="C85" s="153" t="s">
        <v>147</v>
      </c>
      <c r="D85" s="154">
        <v>702</v>
      </c>
      <c r="E85" s="147">
        <v>615453.69999999995</v>
      </c>
      <c r="F85" s="147">
        <v>571132.19999999995</v>
      </c>
      <c r="G85" s="147">
        <v>571132.19999999995</v>
      </c>
    </row>
    <row r="86" spans="1:7" ht="31.5">
      <c r="A86" s="146" t="s">
        <v>132</v>
      </c>
      <c r="B86" s="152" t="s">
        <v>170</v>
      </c>
      <c r="C86" s="153" t="s">
        <v>133</v>
      </c>
      <c r="D86" s="154">
        <v>0</v>
      </c>
      <c r="E86" s="147">
        <v>8706</v>
      </c>
      <c r="F86" s="147">
        <v>8706</v>
      </c>
      <c r="G86" s="147">
        <v>8706</v>
      </c>
    </row>
    <row r="87" spans="1:7">
      <c r="A87" s="146" t="s">
        <v>153</v>
      </c>
      <c r="B87" s="152" t="s">
        <v>170</v>
      </c>
      <c r="C87" s="153" t="s">
        <v>133</v>
      </c>
      <c r="D87" s="154">
        <v>702</v>
      </c>
      <c r="E87" s="147">
        <v>8706</v>
      </c>
      <c r="F87" s="147">
        <v>8706</v>
      </c>
      <c r="G87" s="147">
        <v>8706</v>
      </c>
    </row>
    <row r="88" spans="1:7" ht="18" customHeight="1">
      <c r="A88" s="146" t="s">
        <v>176</v>
      </c>
      <c r="B88" s="152" t="s">
        <v>170</v>
      </c>
      <c r="C88" s="153" t="s">
        <v>177</v>
      </c>
      <c r="D88" s="154">
        <v>0</v>
      </c>
      <c r="E88" s="147">
        <v>2.2000000000000002</v>
      </c>
      <c r="F88" s="147">
        <v>0</v>
      </c>
      <c r="G88" s="147">
        <v>0</v>
      </c>
    </row>
    <row r="89" spans="1:7">
      <c r="A89" s="146" t="s">
        <v>153</v>
      </c>
      <c r="B89" s="152" t="s">
        <v>170</v>
      </c>
      <c r="C89" s="153" t="s">
        <v>177</v>
      </c>
      <c r="D89" s="154">
        <v>702</v>
      </c>
      <c r="E89" s="147">
        <v>2.2000000000000002</v>
      </c>
      <c r="F89" s="147">
        <v>0</v>
      </c>
      <c r="G89" s="147">
        <v>0</v>
      </c>
    </row>
    <row r="90" spans="1:7" ht="63">
      <c r="A90" s="146" t="s">
        <v>171</v>
      </c>
      <c r="B90" s="152" t="s">
        <v>172</v>
      </c>
      <c r="C90" s="153" t="s">
        <v>125</v>
      </c>
      <c r="D90" s="154">
        <v>0</v>
      </c>
      <c r="E90" s="147">
        <v>13237.6</v>
      </c>
      <c r="F90" s="147">
        <v>13237.6</v>
      </c>
      <c r="G90" s="147">
        <v>13237.6</v>
      </c>
    </row>
    <row r="91" spans="1:7" ht="31.5">
      <c r="A91" s="146" t="s">
        <v>132</v>
      </c>
      <c r="B91" s="152" t="s">
        <v>172</v>
      </c>
      <c r="C91" s="153" t="s">
        <v>133</v>
      </c>
      <c r="D91" s="154">
        <v>0</v>
      </c>
      <c r="E91" s="147">
        <v>13237.6</v>
      </c>
      <c r="F91" s="147">
        <v>13237.6</v>
      </c>
      <c r="G91" s="147">
        <v>13237.6</v>
      </c>
    </row>
    <row r="92" spans="1:7">
      <c r="A92" s="146" t="s">
        <v>173</v>
      </c>
      <c r="B92" s="152" t="s">
        <v>172</v>
      </c>
      <c r="C92" s="153" t="s">
        <v>133</v>
      </c>
      <c r="D92" s="154">
        <v>1004</v>
      </c>
      <c r="E92" s="147">
        <v>13237.6</v>
      </c>
      <c r="F92" s="147">
        <v>13237.6</v>
      </c>
      <c r="G92" s="147">
        <v>13237.6</v>
      </c>
    </row>
    <row r="93" spans="1:7" ht="47.25">
      <c r="A93" s="146" t="s">
        <v>174</v>
      </c>
      <c r="B93" s="152" t="s">
        <v>175</v>
      </c>
      <c r="C93" s="153" t="s">
        <v>125</v>
      </c>
      <c r="D93" s="154">
        <v>0</v>
      </c>
      <c r="E93" s="147">
        <v>386.6</v>
      </c>
      <c r="F93" s="147">
        <v>386.6</v>
      </c>
      <c r="G93" s="147">
        <v>386.6</v>
      </c>
    </row>
    <row r="94" spans="1:7" ht="31.5">
      <c r="A94" s="146" t="s">
        <v>132</v>
      </c>
      <c r="B94" s="152" t="s">
        <v>175</v>
      </c>
      <c r="C94" s="153" t="s">
        <v>133</v>
      </c>
      <c r="D94" s="154">
        <v>0</v>
      </c>
      <c r="E94" s="147">
        <v>159.5</v>
      </c>
      <c r="F94" s="147">
        <v>159.5</v>
      </c>
      <c r="G94" s="147">
        <v>159.5</v>
      </c>
    </row>
    <row r="95" spans="1:7">
      <c r="A95" s="146" t="s">
        <v>153</v>
      </c>
      <c r="B95" s="152" t="s">
        <v>175</v>
      </c>
      <c r="C95" s="153" t="s">
        <v>133</v>
      </c>
      <c r="D95" s="154">
        <v>702</v>
      </c>
      <c r="E95" s="147">
        <v>159.5</v>
      </c>
      <c r="F95" s="147">
        <v>159.5</v>
      </c>
      <c r="G95" s="147">
        <v>159.5</v>
      </c>
    </row>
    <row r="96" spans="1:7" ht="15.75" customHeight="1">
      <c r="A96" s="146" t="s">
        <v>176</v>
      </c>
      <c r="B96" s="152" t="s">
        <v>175</v>
      </c>
      <c r="C96" s="153" t="s">
        <v>177</v>
      </c>
      <c r="D96" s="154">
        <v>0</v>
      </c>
      <c r="E96" s="147">
        <v>227.1</v>
      </c>
      <c r="F96" s="147">
        <v>227.1</v>
      </c>
      <c r="G96" s="147">
        <v>227.1</v>
      </c>
    </row>
    <row r="97" spans="1:7">
      <c r="A97" s="146" t="s">
        <v>153</v>
      </c>
      <c r="B97" s="152" t="s">
        <v>175</v>
      </c>
      <c r="C97" s="153" t="s">
        <v>177</v>
      </c>
      <c r="D97" s="154">
        <v>702</v>
      </c>
      <c r="E97" s="147">
        <v>227.1</v>
      </c>
      <c r="F97" s="147">
        <v>227.1</v>
      </c>
      <c r="G97" s="147">
        <v>227.1</v>
      </c>
    </row>
    <row r="98" spans="1:7" ht="63">
      <c r="A98" s="146" t="s">
        <v>178</v>
      </c>
      <c r="B98" s="152" t="s">
        <v>179</v>
      </c>
      <c r="C98" s="153" t="s">
        <v>125</v>
      </c>
      <c r="D98" s="154">
        <v>0</v>
      </c>
      <c r="E98" s="147">
        <v>25023.1</v>
      </c>
      <c r="F98" s="147">
        <v>25431.5</v>
      </c>
      <c r="G98" s="147">
        <v>24779.8</v>
      </c>
    </row>
    <row r="99" spans="1:7" ht="31.5">
      <c r="A99" s="146" t="s">
        <v>132</v>
      </c>
      <c r="B99" s="152" t="s">
        <v>179</v>
      </c>
      <c r="C99" s="153" t="s">
        <v>133</v>
      </c>
      <c r="D99" s="154">
        <v>0</v>
      </c>
      <c r="E99" s="147">
        <v>25023.1</v>
      </c>
      <c r="F99" s="147">
        <v>25431.5</v>
      </c>
      <c r="G99" s="147">
        <v>24779.8</v>
      </c>
    </row>
    <row r="100" spans="1:7">
      <c r="A100" s="146" t="s">
        <v>153</v>
      </c>
      <c r="B100" s="152" t="s">
        <v>179</v>
      </c>
      <c r="C100" s="153" t="s">
        <v>133</v>
      </c>
      <c r="D100" s="154">
        <v>702</v>
      </c>
      <c r="E100" s="147">
        <v>25023.1</v>
      </c>
      <c r="F100" s="147">
        <v>25431.5</v>
      </c>
      <c r="G100" s="147">
        <v>24779.8</v>
      </c>
    </row>
    <row r="101" spans="1:7" ht="31.5">
      <c r="A101" s="146" t="s">
        <v>180</v>
      </c>
      <c r="B101" s="152" t="s">
        <v>181</v>
      </c>
      <c r="C101" s="153" t="s">
        <v>125</v>
      </c>
      <c r="D101" s="154">
        <v>0</v>
      </c>
      <c r="E101" s="147">
        <v>28806.6</v>
      </c>
      <c r="F101" s="147">
        <v>38957.5</v>
      </c>
      <c r="G101" s="147">
        <v>39617.699999999997</v>
      </c>
    </row>
    <row r="102" spans="1:7" ht="31.5">
      <c r="A102" s="146" t="s">
        <v>132</v>
      </c>
      <c r="B102" s="152" t="s">
        <v>181</v>
      </c>
      <c r="C102" s="153" t="s">
        <v>133</v>
      </c>
      <c r="D102" s="154">
        <v>0</v>
      </c>
      <c r="E102" s="147">
        <v>28806.6</v>
      </c>
      <c r="F102" s="147">
        <v>38957.5</v>
      </c>
      <c r="G102" s="147">
        <v>39617.699999999997</v>
      </c>
    </row>
    <row r="103" spans="1:7">
      <c r="A103" s="146" t="s">
        <v>153</v>
      </c>
      <c r="B103" s="152" t="s">
        <v>181</v>
      </c>
      <c r="C103" s="153" t="s">
        <v>133</v>
      </c>
      <c r="D103" s="154">
        <v>702</v>
      </c>
      <c r="E103" s="147">
        <v>28806.6</v>
      </c>
      <c r="F103" s="147">
        <v>38957.5</v>
      </c>
      <c r="G103" s="147">
        <v>39617.699999999997</v>
      </c>
    </row>
    <row r="104" spans="1:7" ht="31.5">
      <c r="A104" s="146" t="s">
        <v>182</v>
      </c>
      <c r="B104" s="152" t="s">
        <v>183</v>
      </c>
      <c r="C104" s="153" t="s">
        <v>125</v>
      </c>
      <c r="D104" s="154">
        <v>0</v>
      </c>
      <c r="E104" s="147">
        <v>0</v>
      </c>
      <c r="F104" s="147">
        <v>17731.099999999999</v>
      </c>
      <c r="G104" s="147">
        <v>7731.1</v>
      </c>
    </row>
    <row r="105" spans="1:7" ht="31.5">
      <c r="A105" s="146" t="s">
        <v>132</v>
      </c>
      <c r="B105" s="152" t="s">
        <v>183</v>
      </c>
      <c r="C105" s="153" t="s">
        <v>133</v>
      </c>
      <c r="D105" s="154">
        <v>0</v>
      </c>
      <c r="E105" s="147">
        <v>0</v>
      </c>
      <c r="F105" s="147">
        <v>17731.099999999999</v>
      </c>
      <c r="G105" s="147">
        <v>7731.1</v>
      </c>
    </row>
    <row r="106" spans="1:7">
      <c r="A106" s="146" t="s">
        <v>153</v>
      </c>
      <c r="B106" s="152" t="s">
        <v>183</v>
      </c>
      <c r="C106" s="153" t="s">
        <v>133</v>
      </c>
      <c r="D106" s="154">
        <v>702</v>
      </c>
      <c r="E106" s="147">
        <v>0</v>
      </c>
      <c r="F106" s="147">
        <v>17731.099999999999</v>
      </c>
      <c r="G106" s="147">
        <v>7731.1</v>
      </c>
    </row>
    <row r="107" spans="1:7" ht="31.5">
      <c r="A107" s="146" t="s">
        <v>641</v>
      </c>
      <c r="B107" s="152" t="s">
        <v>760</v>
      </c>
      <c r="C107" s="153" t="s">
        <v>125</v>
      </c>
      <c r="D107" s="154">
        <v>0</v>
      </c>
      <c r="E107" s="147">
        <v>4549.1000000000004</v>
      </c>
      <c r="F107" s="147">
        <v>0</v>
      </c>
      <c r="G107" s="147">
        <v>0</v>
      </c>
    </row>
    <row r="108" spans="1:7" ht="31.5">
      <c r="A108" s="146" t="s">
        <v>132</v>
      </c>
      <c r="B108" s="152" t="s">
        <v>760</v>
      </c>
      <c r="C108" s="153" t="s">
        <v>133</v>
      </c>
      <c r="D108" s="154">
        <v>0</v>
      </c>
      <c r="E108" s="147">
        <v>4549.1000000000004</v>
      </c>
      <c r="F108" s="147">
        <v>0</v>
      </c>
      <c r="G108" s="147">
        <v>0</v>
      </c>
    </row>
    <row r="109" spans="1:7">
      <c r="A109" s="146" t="s">
        <v>153</v>
      </c>
      <c r="B109" s="152" t="s">
        <v>760</v>
      </c>
      <c r="C109" s="153" t="s">
        <v>133</v>
      </c>
      <c r="D109" s="154">
        <v>702</v>
      </c>
      <c r="E109" s="147">
        <v>4549.1000000000004</v>
      </c>
      <c r="F109" s="147">
        <v>0</v>
      </c>
      <c r="G109" s="147">
        <v>0</v>
      </c>
    </row>
    <row r="110" spans="1:7" ht="47.25">
      <c r="A110" s="146" t="s">
        <v>184</v>
      </c>
      <c r="B110" s="152" t="s">
        <v>185</v>
      </c>
      <c r="C110" s="153" t="s">
        <v>125</v>
      </c>
      <c r="D110" s="154">
        <v>0</v>
      </c>
      <c r="E110" s="147">
        <v>4400</v>
      </c>
      <c r="F110" s="147">
        <v>0</v>
      </c>
      <c r="G110" s="147">
        <v>0</v>
      </c>
    </row>
    <row r="111" spans="1:7" ht="31.5">
      <c r="A111" s="146" t="s">
        <v>132</v>
      </c>
      <c r="B111" s="152" t="s">
        <v>185</v>
      </c>
      <c r="C111" s="153" t="s">
        <v>133</v>
      </c>
      <c r="D111" s="154">
        <v>0</v>
      </c>
      <c r="E111" s="147">
        <v>4400</v>
      </c>
      <c r="F111" s="147">
        <v>0</v>
      </c>
      <c r="G111" s="147">
        <v>0</v>
      </c>
    </row>
    <row r="112" spans="1:7">
      <c r="A112" s="146" t="s">
        <v>153</v>
      </c>
      <c r="B112" s="152" t="s">
        <v>185</v>
      </c>
      <c r="C112" s="153" t="s">
        <v>133</v>
      </c>
      <c r="D112" s="154">
        <v>702</v>
      </c>
      <c r="E112" s="147">
        <v>4400</v>
      </c>
      <c r="F112" s="147">
        <v>0</v>
      </c>
      <c r="G112" s="147">
        <v>0</v>
      </c>
    </row>
    <row r="113" spans="1:7" ht="109.5" customHeight="1">
      <c r="A113" s="146" t="s">
        <v>761</v>
      </c>
      <c r="B113" s="152" t="s">
        <v>762</v>
      </c>
      <c r="C113" s="153" t="s">
        <v>125</v>
      </c>
      <c r="D113" s="154">
        <v>0</v>
      </c>
      <c r="E113" s="147">
        <v>3156.3</v>
      </c>
      <c r="F113" s="147">
        <v>3156.3</v>
      </c>
      <c r="G113" s="147">
        <v>3156.3</v>
      </c>
    </row>
    <row r="114" spans="1:7" ht="31.5">
      <c r="A114" s="146" t="s">
        <v>132</v>
      </c>
      <c r="B114" s="152" t="s">
        <v>762</v>
      </c>
      <c r="C114" s="153" t="s">
        <v>133</v>
      </c>
      <c r="D114" s="154">
        <v>0</v>
      </c>
      <c r="E114" s="147">
        <v>3156.3</v>
      </c>
      <c r="F114" s="147">
        <v>3156.3</v>
      </c>
      <c r="G114" s="147">
        <v>3156.3</v>
      </c>
    </row>
    <row r="115" spans="1:7">
      <c r="A115" s="146" t="s">
        <v>153</v>
      </c>
      <c r="B115" s="152" t="s">
        <v>762</v>
      </c>
      <c r="C115" s="153" t="s">
        <v>133</v>
      </c>
      <c r="D115" s="154">
        <v>702</v>
      </c>
      <c r="E115" s="147">
        <v>3156.3</v>
      </c>
      <c r="F115" s="147">
        <v>3156.3</v>
      </c>
      <c r="G115" s="147">
        <v>3156.3</v>
      </c>
    </row>
    <row r="116" spans="1:7" ht="63">
      <c r="A116" s="146" t="s">
        <v>817</v>
      </c>
      <c r="B116" s="152" t="s">
        <v>818</v>
      </c>
      <c r="C116" s="153" t="s">
        <v>125</v>
      </c>
      <c r="D116" s="154">
        <v>0</v>
      </c>
      <c r="E116" s="147">
        <v>268.2</v>
      </c>
      <c r="F116" s="147">
        <v>0</v>
      </c>
      <c r="G116" s="147">
        <v>0</v>
      </c>
    </row>
    <row r="117" spans="1:7" ht="31.5">
      <c r="A117" s="146" t="s">
        <v>132</v>
      </c>
      <c r="B117" s="152" t="s">
        <v>818</v>
      </c>
      <c r="C117" s="153" t="s">
        <v>133</v>
      </c>
      <c r="D117" s="154">
        <v>0</v>
      </c>
      <c r="E117" s="147">
        <v>268.2</v>
      </c>
      <c r="F117" s="147">
        <v>0</v>
      </c>
      <c r="G117" s="147">
        <v>0</v>
      </c>
    </row>
    <row r="118" spans="1:7">
      <c r="A118" s="146" t="s">
        <v>153</v>
      </c>
      <c r="B118" s="152" t="s">
        <v>818</v>
      </c>
      <c r="C118" s="153" t="s">
        <v>133</v>
      </c>
      <c r="D118" s="154">
        <v>702</v>
      </c>
      <c r="E118" s="147">
        <v>268.2</v>
      </c>
      <c r="F118" s="147">
        <v>0</v>
      </c>
      <c r="G118" s="147">
        <v>0</v>
      </c>
    </row>
    <row r="119" spans="1:7" ht="63">
      <c r="A119" s="146" t="s">
        <v>148</v>
      </c>
      <c r="B119" s="152" t="s">
        <v>186</v>
      </c>
      <c r="C119" s="153" t="s">
        <v>125</v>
      </c>
      <c r="D119" s="154">
        <v>0</v>
      </c>
      <c r="E119" s="147">
        <v>0</v>
      </c>
      <c r="F119" s="147">
        <v>7420</v>
      </c>
      <c r="G119" s="147">
        <v>0</v>
      </c>
    </row>
    <row r="120" spans="1:7" ht="31.5">
      <c r="A120" s="146" t="s">
        <v>132</v>
      </c>
      <c r="B120" s="152" t="s">
        <v>186</v>
      </c>
      <c r="C120" s="153" t="s">
        <v>133</v>
      </c>
      <c r="D120" s="154">
        <v>0</v>
      </c>
      <c r="E120" s="147">
        <v>0</v>
      </c>
      <c r="F120" s="147">
        <v>7420</v>
      </c>
      <c r="G120" s="147">
        <v>0</v>
      </c>
    </row>
    <row r="121" spans="1:7">
      <c r="A121" s="146" t="s">
        <v>153</v>
      </c>
      <c r="B121" s="152" t="s">
        <v>186</v>
      </c>
      <c r="C121" s="153" t="s">
        <v>133</v>
      </c>
      <c r="D121" s="154">
        <v>702</v>
      </c>
      <c r="E121" s="147">
        <v>0</v>
      </c>
      <c r="F121" s="147">
        <v>7420</v>
      </c>
      <c r="G121" s="147">
        <v>0</v>
      </c>
    </row>
    <row r="122" spans="1:7" ht="63">
      <c r="A122" s="146" t="s">
        <v>187</v>
      </c>
      <c r="B122" s="152" t="s">
        <v>188</v>
      </c>
      <c r="C122" s="153" t="s">
        <v>125</v>
      </c>
      <c r="D122" s="154">
        <v>0</v>
      </c>
      <c r="E122" s="147">
        <v>2080.9</v>
      </c>
      <c r="F122" s="147">
        <v>3140.4</v>
      </c>
      <c r="G122" s="147">
        <v>3137.1</v>
      </c>
    </row>
    <row r="123" spans="1:7" ht="31.5">
      <c r="A123" s="146" t="s">
        <v>132</v>
      </c>
      <c r="B123" s="152" t="s">
        <v>188</v>
      </c>
      <c r="C123" s="153" t="s">
        <v>133</v>
      </c>
      <c r="D123" s="154">
        <v>0</v>
      </c>
      <c r="E123" s="147">
        <v>2080.9</v>
      </c>
      <c r="F123" s="147">
        <v>3140.4</v>
      </c>
      <c r="G123" s="147">
        <v>3137.1</v>
      </c>
    </row>
    <row r="124" spans="1:7">
      <c r="A124" s="146" t="s">
        <v>153</v>
      </c>
      <c r="B124" s="152" t="s">
        <v>188</v>
      </c>
      <c r="C124" s="153" t="s">
        <v>133</v>
      </c>
      <c r="D124" s="154">
        <v>702</v>
      </c>
      <c r="E124" s="147">
        <v>2080.9</v>
      </c>
      <c r="F124" s="147">
        <v>3140.4</v>
      </c>
      <c r="G124" s="147">
        <v>3137.1</v>
      </c>
    </row>
    <row r="125" spans="1:7" ht="63">
      <c r="A125" s="146" t="s">
        <v>189</v>
      </c>
      <c r="B125" s="152" t="s">
        <v>190</v>
      </c>
      <c r="C125" s="153" t="s">
        <v>125</v>
      </c>
      <c r="D125" s="154">
        <v>0</v>
      </c>
      <c r="E125" s="147">
        <v>12784.9</v>
      </c>
      <c r="F125" s="147">
        <v>12486.5</v>
      </c>
      <c r="G125" s="147">
        <v>12138.5</v>
      </c>
    </row>
    <row r="126" spans="1:7" ht="31.5">
      <c r="A126" s="146" t="s">
        <v>132</v>
      </c>
      <c r="B126" s="152" t="s">
        <v>190</v>
      </c>
      <c r="C126" s="153" t="s">
        <v>133</v>
      </c>
      <c r="D126" s="154">
        <v>0</v>
      </c>
      <c r="E126" s="147">
        <v>12146.6</v>
      </c>
      <c r="F126" s="147">
        <v>11848.2</v>
      </c>
      <c r="G126" s="147">
        <v>11500.2</v>
      </c>
    </row>
    <row r="127" spans="1:7">
      <c r="A127" s="146" t="s">
        <v>153</v>
      </c>
      <c r="B127" s="152" t="s">
        <v>190</v>
      </c>
      <c r="C127" s="153" t="s">
        <v>133</v>
      </c>
      <c r="D127" s="154">
        <v>702</v>
      </c>
      <c r="E127" s="147">
        <v>12146.6</v>
      </c>
      <c r="F127" s="147">
        <v>11848.2</v>
      </c>
      <c r="G127" s="147">
        <v>11500.2</v>
      </c>
    </row>
    <row r="128" spans="1:7" ht="18" customHeight="1">
      <c r="A128" s="146" t="s">
        <v>176</v>
      </c>
      <c r="B128" s="152" t="s">
        <v>190</v>
      </c>
      <c r="C128" s="153" t="s">
        <v>177</v>
      </c>
      <c r="D128" s="154">
        <v>0</v>
      </c>
      <c r="E128" s="147">
        <v>638.29999999999995</v>
      </c>
      <c r="F128" s="147">
        <v>638.29999999999995</v>
      </c>
      <c r="G128" s="147">
        <v>638.29999999999995</v>
      </c>
    </row>
    <row r="129" spans="1:7">
      <c r="A129" s="146" t="s">
        <v>153</v>
      </c>
      <c r="B129" s="152" t="s">
        <v>190</v>
      </c>
      <c r="C129" s="153" t="s">
        <v>177</v>
      </c>
      <c r="D129" s="154">
        <v>702</v>
      </c>
      <c r="E129" s="147">
        <v>638.29999999999995</v>
      </c>
      <c r="F129" s="147">
        <v>638.29999999999995</v>
      </c>
      <c r="G129" s="147">
        <v>638.29999999999995</v>
      </c>
    </row>
    <row r="130" spans="1:7" ht="31.5">
      <c r="A130" s="146" t="s">
        <v>191</v>
      </c>
      <c r="B130" s="152" t="s">
        <v>192</v>
      </c>
      <c r="C130" s="153" t="s">
        <v>125</v>
      </c>
      <c r="D130" s="154">
        <v>0</v>
      </c>
      <c r="E130" s="147">
        <v>65466.2</v>
      </c>
      <c r="F130" s="147">
        <v>51348.9</v>
      </c>
      <c r="G130" s="147">
        <v>57097</v>
      </c>
    </row>
    <row r="131" spans="1:7" ht="31.5">
      <c r="A131" s="146" t="s">
        <v>130</v>
      </c>
      <c r="B131" s="152" t="s">
        <v>193</v>
      </c>
      <c r="C131" s="153" t="s">
        <v>125</v>
      </c>
      <c r="D131" s="154">
        <v>0</v>
      </c>
      <c r="E131" s="147">
        <v>109.7</v>
      </c>
      <c r="F131" s="147">
        <v>109.7</v>
      </c>
      <c r="G131" s="147">
        <v>109.7</v>
      </c>
    </row>
    <row r="132" spans="1:7" ht="31.5">
      <c r="A132" s="146" t="s">
        <v>132</v>
      </c>
      <c r="B132" s="152" t="s">
        <v>193</v>
      </c>
      <c r="C132" s="153" t="s">
        <v>133</v>
      </c>
      <c r="D132" s="154">
        <v>0</v>
      </c>
      <c r="E132" s="147">
        <v>109.7</v>
      </c>
      <c r="F132" s="147">
        <v>109.7</v>
      </c>
      <c r="G132" s="147">
        <v>109.7</v>
      </c>
    </row>
    <row r="133" spans="1:7">
      <c r="A133" s="146" t="s">
        <v>194</v>
      </c>
      <c r="B133" s="152" t="s">
        <v>193</v>
      </c>
      <c r="C133" s="153" t="s">
        <v>133</v>
      </c>
      <c r="D133" s="154">
        <v>703</v>
      </c>
      <c r="E133" s="147">
        <v>109.7</v>
      </c>
      <c r="F133" s="147">
        <v>109.7</v>
      </c>
      <c r="G133" s="147">
        <v>109.7</v>
      </c>
    </row>
    <row r="134" spans="1:7" ht="31.5">
      <c r="A134" s="146" t="s">
        <v>137</v>
      </c>
      <c r="B134" s="152" t="s">
        <v>195</v>
      </c>
      <c r="C134" s="153" t="s">
        <v>125</v>
      </c>
      <c r="D134" s="154">
        <v>0</v>
      </c>
      <c r="E134" s="147">
        <v>6.5</v>
      </c>
      <c r="F134" s="147">
        <v>6.5</v>
      </c>
      <c r="G134" s="147">
        <v>6.5</v>
      </c>
    </row>
    <row r="135" spans="1:7" ht="31.5">
      <c r="A135" s="146" t="s">
        <v>132</v>
      </c>
      <c r="B135" s="152" t="s">
        <v>195</v>
      </c>
      <c r="C135" s="153" t="s">
        <v>133</v>
      </c>
      <c r="D135" s="154">
        <v>0</v>
      </c>
      <c r="E135" s="147">
        <v>6.5</v>
      </c>
      <c r="F135" s="147">
        <v>6.5</v>
      </c>
      <c r="G135" s="147">
        <v>6.5</v>
      </c>
    </row>
    <row r="136" spans="1:7" ht="31.5">
      <c r="A136" s="146" t="s">
        <v>139</v>
      </c>
      <c r="B136" s="152" t="s">
        <v>195</v>
      </c>
      <c r="C136" s="153" t="s">
        <v>133</v>
      </c>
      <c r="D136" s="154">
        <v>705</v>
      </c>
      <c r="E136" s="147">
        <v>6.5</v>
      </c>
      <c r="F136" s="147">
        <v>6.5</v>
      </c>
      <c r="G136" s="147">
        <v>6.5</v>
      </c>
    </row>
    <row r="137" spans="1:7" ht="15.75" customHeight="1">
      <c r="A137" s="146" t="s">
        <v>140</v>
      </c>
      <c r="B137" s="152" t="s">
        <v>196</v>
      </c>
      <c r="C137" s="153" t="s">
        <v>125</v>
      </c>
      <c r="D137" s="154">
        <v>0</v>
      </c>
      <c r="E137" s="147">
        <v>4327.8999999999996</v>
      </c>
      <c r="F137" s="147">
        <v>1630.2</v>
      </c>
      <c r="G137" s="147">
        <v>1444.3</v>
      </c>
    </row>
    <row r="138" spans="1:7" ht="31.5">
      <c r="A138" s="146" t="s">
        <v>132</v>
      </c>
      <c r="B138" s="152" t="s">
        <v>196</v>
      </c>
      <c r="C138" s="153" t="s">
        <v>133</v>
      </c>
      <c r="D138" s="154">
        <v>0</v>
      </c>
      <c r="E138" s="147">
        <v>4271.3999999999996</v>
      </c>
      <c r="F138" s="147">
        <v>1573.7</v>
      </c>
      <c r="G138" s="147">
        <v>1387.8</v>
      </c>
    </row>
    <row r="139" spans="1:7">
      <c r="A139" s="146" t="s">
        <v>194</v>
      </c>
      <c r="B139" s="152" t="s">
        <v>196</v>
      </c>
      <c r="C139" s="153" t="s">
        <v>133</v>
      </c>
      <c r="D139" s="154">
        <v>703</v>
      </c>
      <c r="E139" s="147">
        <v>4271.3999999999996</v>
      </c>
      <c r="F139" s="147">
        <v>1573.7</v>
      </c>
      <c r="G139" s="147">
        <v>1387.8</v>
      </c>
    </row>
    <row r="140" spans="1:7">
      <c r="A140" s="146" t="s">
        <v>142</v>
      </c>
      <c r="B140" s="152" t="s">
        <v>196</v>
      </c>
      <c r="C140" s="153" t="s">
        <v>143</v>
      </c>
      <c r="D140" s="154">
        <v>0</v>
      </c>
      <c r="E140" s="147">
        <v>56.5</v>
      </c>
      <c r="F140" s="147">
        <v>56.5</v>
      </c>
      <c r="G140" s="147">
        <v>56.5</v>
      </c>
    </row>
    <row r="141" spans="1:7">
      <c r="A141" s="146" t="s">
        <v>194</v>
      </c>
      <c r="B141" s="152" t="s">
        <v>196</v>
      </c>
      <c r="C141" s="153" t="s">
        <v>143</v>
      </c>
      <c r="D141" s="154">
        <v>703</v>
      </c>
      <c r="E141" s="147">
        <v>56.5</v>
      </c>
      <c r="F141" s="147">
        <v>56.5</v>
      </c>
      <c r="G141" s="147">
        <v>56.5</v>
      </c>
    </row>
    <row r="142" spans="1:7" ht="31.5">
      <c r="A142" s="146" t="s">
        <v>641</v>
      </c>
      <c r="B142" s="152" t="s">
        <v>763</v>
      </c>
      <c r="C142" s="153" t="s">
        <v>125</v>
      </c>
      <c r="D142" s="154">
        <v>0</v>
      </c>
      <c r="E142" s="147">
        <v>862</v>
      </c>
      <c r="F142" s="147">
        <v>0</v>
      </c>
      <c r="G142" s="147">
        <v>0</v>
      </c>
    </row>
    <row r="143" spans="1:7" ht="31.5">
      <c r="A143" s="146" t="s">
        <v>132</v>
      </c>
      <c r="B143" s="152" t="s">
        <v>763</v>
      </c>
      <c r="C143" s="153" t="s">
        <v>133</v>
      </c>
      <c r="D143" s="154">
        <v>0</v>
      </c>
      <c r="E143" s="147">
        <v>862</v>
      </c>
      <c r="F143" s="147">
        <v>0</v>
      </c>
      <c r="G143" s="147">
        <v>0</v>
      </c>
    </row>
    <row r="144" spans="1:7">
      <c r="A144" s="146" t="s">
        <v>194</v>
      </c>
      <c r="B144" s="152" t="s">
        <v>763</v>
      </c>
      <c r="C144" s="153" t="s">
        <v>133</v>
      </c>
      <c r="D144" s="154">
        <v>703</v>
      </c>
      <c r="E144" s="147">
        <v>862</v>
      </c>
      <c r="F144" s="147">
        <v>0</v>
      </c>
      <c r="G144" s="147">
        <v>0</v>
      </c>
    </row>
    <row r="145" spans="1:7" ht="173.25">
      <c r="A145" s="146" t="s">
        <v>197</v>
      </c>
      <c r="B145" s="152" t="s">
        <v>198</v>
      </c>
      <c r="C145" s="153" t="s">
        <v>125</v>
      </c>
      <c r="D145" s="154">
        <v>0</v>
      </c>
      <c r="E145" s="147">
        <v>60160.1</v>
      </c>
      <c r="F145" s="147">
        <v>49602.5</v>
      </c>
      <c r="G145" s="147">
        <v>55536.5</v>
      </c>
    </row>
    <row r="146" spans="1:7" ht="78.75">
      <c r="A146" s="146" t="s">
        <v>146</v>
      </c>
      <c r="B146" s="152" t="s">
        <v>198</v>
      </c>
      <c r="C146" s="153" t="s">
        <v>147</v>
      </c>
      <c r="D146" s="154">
        <v>0</v>
      </c>
      <c r="E146" s="147">
        <v>60160.1</v>
      </c>
      <c r="F146" s="147">
        <v>49602.5</v>
      </c>
      <c r="G146" s="147">
        <v>55536.5</v>
      </c>
    </row>
    <row r="147" spans="1:7">
      <c r="A147" s="146" t="s">
        <v>194</v>
      </c>
      <c r="B147" s="152" t="s">
        <v>198</v>
      </c>
      <c r="C147" s="153" t="s">
        <v>147</v>
      </c>
      <c r="D147" s="154">
        <v>703</v>
      </c>
      <c r="E147" s="147">
        <v>60160.1</v>
      </c>
      <c r="F147" s="147">
        <v>49602.5</v>
      </c>
      <c r="G147" s="147">
        <v>55536.5</v>
      </c>
    </row>
    <row r="148" spans="1:7" ht="47.25">
      <c r="A148" s="146" t="s">
        <v>199</v>
      </c>
      <c r="B148" s="152" t="s">
        <v>200</v>
      </c>
      <c r="C148" s="153" t="s">
        <v>125</v>
      </c>
      <c r="D148" s="154">
        <v>0</v>
      </c>
      <c r="E148" s="147">
        <v>36179.1</v>
      </c>
      <c r="F148" s="147">
        <v>26380.1</v>
      </c>
      <c r="G148" s="147">
        <v>28260.1</v>
      </c>
    </row>
    <row r="149" spans="1:7" ht="31.5">
      <c r="A149" s="146" t="s">
        <v>201</v>
      </c>
      <c r="B149" s="152" t="s">
        <v>202</v>
      </c>
      <c r="C149" s="153" t="s">
        <v>125</v>
      </c>
      <c r="D149" s="154">
        <v>0</v>
      </c>
      <c r="E149" s="147">
        <v>20643.099999999999</v>
      </c>
      <c r="F149" s="147">
        <v>16145.7</v>
      </c>
      <c r="G149" s="147">
        <v>18037.7</v>
      </c>
    </row>
    <row r="150" spans="1:7" ht="31.5">
      <c r="A150" s="146" t="s">
        <v>137</v>
      </c>
      <c r="B150" s="152" t="s">
        <v>203</v>
      </c>
      <c r="C150" s="153" t="s">
        <v>125</v>
      </c>
      <c r="D150" s="154">
        <v>0</v>
      </c>
      <c r="E150" s="147">
        <v>7</v>
      </c>
      <c r="F150" s="147">
        <v>0</v>
      </c>
      <c r="G150" s="147">
        <v>0</v>
      </c>
    </row>
    <row r="151" spans="1:7" ht="31.5">
      <c r="A151" s="146" t="s">
        <v>132</v>
      </c>
      <c r="B151" s="152" t="s">
        <v>203</v>
      </c>
      <c r="C151" s="153" t="s">
        <v>133</v>
      </c>
      <c r="D151" s="154">
        <v>0</v>
      </c>
      <c r="E151" s="147">
        <v>7</v>
      </c>
      <c r="F151" s="147">
        <v>0</v>
      </c>
      <c r="G151" s="147">
        <v>0</v>
      </c>
    </row>
    <row r="152" spans="1:7" ht="31.5">
      <c r="A152" s="146" t="s">
        <v>139</v>
      </c>
      <c r="B152" s="152" t="s">
        <v>203</v>
      </c>
      <c r="C152" s="153" t="s">
        <v>133</v>
      </c>
      <c r="D152" s="154">
        <v>705</v>
      </c>
      <c r="E152" s="147">
        <v>7</v>
      </c>
      <c r="F152" s="147">
        <v>0</v>
      </c>
      <c r="G152" s="147">
        <v>0</v>
      </c>
    </row>
    <row r="153" spans="1:7" ht="31.5">
      <c r="A153" s="146" t="s">
        <v>204</v>
      </c>
      <c r="B153" s="152" t="s">
        <v>205</v>
      </c>
      <c r="C153" s="153" t="s">
        <v>125</v>
      </c>
      <c r="D153" s="154">
        <v>0</v>
      </c>
      <c r="E153" s="147">
        <v>602.29999999999995</v>
      </c>
      <c r="F153" s="147">
        <v>356.2</v>
      </c>
      <c r="G153" s="147">
        <v>364.2</v>
      </c>
    </row>
    <row r="154" spans="1:7" ht="31.5">
      <c r="A154" s="146" t="s">
        <v>132</v>
      </c>
      <c r="B154" s="152" t="s">
        <v>205</v>
      </c>
      <c r="C154" s="153" t="s">
        <v>133</v>
      </c>
      <c r="D154" s="154">
        <v>0</v>
      </c>
      <c r="E154" s="147">
        <v>599.70000000000005</v>
      </c>
      <c r="F154" s="147">
        <v>353.6</v>
      </c>
      <c r="G154" s="147">
        <v>361.6</v>
      </c>
    </row>
    <row r="155" spans="1:7">
      <c r="A155" s="146" t="s">
        <v>206</v>
      </c>
      <c r="B155" s="152" t="s">
        <v>205</v>
      </c>
      <c r="C155" s="153" t="s">
        <v>133</v>
      </c>
      <c r="D155" s="154">
        <v>709</v>
      </c>
      <c r="E155" s="147">
        <v>599.70000000000005</v>
      </c>
      <c r="F155" s="147">
        <v>353.6</v>
      </c>
      <c r="G155" s="147">
        <v>361.6</v>
      </c>
    </row>
    <row r="156" spans="1:7">
      <c r="A156" s="146" t="s">
        <v>142</v>
      </c>
      <c r="B156" s="152" t="s">
        <v>205</v>
      </c>
      <c r="C156" s="153" t="s">
        <v>143</v>
      </c>
      <c r="D156" s="154">
        <v>0</v>
      </c>
      <c r="E156" s="147">
        <v>2.6</v>
      </c>
      <c r="F156" s="147">
        <v>2.6</v>
      </c>
      <c r="G156" s="147">
        <v>2.6</v>
      </c>
    </row>
    <row r="157" spans="1:7">
      <c r="A157" s="146" t="s">
        <v>206</v>
      </c>
      <c r="B157" s="152" t="s">
        <v>205</v>
      </c>
      <c r="C157" s="153" t="s">
        <v>143</v>
      </c>
      <c r="D157" s="154">
        <v>709</v>
      </c>
      <c r="E157" s="147">
        <v>2.6</v>
      </c>
      <c r="F157" s="147">
        <v>2.6</v>
      </c>
      <c r="G157" s="147">
        <v>2.6</v>
      </c>
    </row>
    <row r="158" spans="1:7" ht="15.75" customHeight="1">
      <c r="A158" s="146" t="s">
        <v>140</v>
      </c>
      <c r="B158" s="152" t="s">
        <v>207</v>
      </c>
      <c r="C158" s="153" t="s">
        <v>125</v>
      </c>
      <c r="D158" s="154">
        <v>0</v>
      </c>
      <c r="E158" s="147">
        <v>150.5</v>
      </c>
      <c r="F158" s="147">
        <v>31.5</v>
      </c>
      <c r="G158" s="147">
        <v>31.5</v>
      </c>
    </row>
    <row r="159" spans="1:7" ht="31.5">
      <c r="A159" s="146" t="s">
        <v>132</v>
      </c>
      <c r="B159" s="152" t="s">
        <v>207</v>
      </c>
      <c r="C159" s="153" t="s">
        <v>133</v>
      </c>
      <c r="D159" s="154">
        <v>0</v>
      </c>
      <c r="E159" s="147">
        <v>150.5</v>
      </c>
      <c r="F159" s="147">
        <v>31.5</v>
      </c>
      <c r="G159" s="147">
        <v>31.5</v>
      </c>
    </row>
    <row r="160" spans="1:7">
      <c r="A160" s="146" t="s">
        <v>206</v>
      </c>
      <c r="B160" s="152" t="s">
        <v>207</v>
      </c>
      <c r="C160" s="153" t="s">
        <v>133</v>
      </c>
      <c r="D160" s="154">
        <v>709</v>
      </c>
      <c r="E160" s="147">
        <v>150.5</v>
      </c>
      <c r="F160" s="147">
        <v>31.5</v>
      </c>
      <c r="G160" s="147">
        <v>31.5</v>
      </c>
    </row>
    <row r="161" spans="1:7" ht="173.25">
      <c r="A161" s="146" t="s">
        <v>197</v>
      </c>
      <c r="B161" s="152" t="s">
        <v>208</v>
      </c>
      <c r="C161" s="153" t="s">
        <v>125</v>
      </c>
      <c r="D161" s="154">
        <v>0</v>
      </c>
      <c r="E161" s="147">
        <v>19883.3</v>
      </c>
      <c r="F161" s="147">
        <v>15758</v>
      </c>
      <c r="G161" s="147">
        <v>17642</v>
      </c>
    </row>
    <row r="162" spans="1:7" ht="78.75">
      <c r="A162" s="146" t="s">
        <v>146</v>
      </c>
      <c r="B162" s="152" t="s">
        <v>208</v>
      </c>
      <c r="C162" s="153" t="s">
        <v>147</v>
      </c>
      <c r="D162" s="154">
        <v>0</v>
      </c>
      <c r="E162" s="147">
        <v>19883.3</v>
      </c>
      <c r="F162" s="147">
        <v>15758</v>
      </c>
      <c r="G162" s="147">
        <v>17642</v>
      </c>
    </row>
    <row r="163" spans="1:7">
      <c r="A163" s="146" t="s">
        <v>206</v>
      </c>
      <c r="B163" s="152" t="s">
        <v>208</v>
      </c>
      <c r="C163" s="153" t="s">
        <v>147</v>
      </c>
      <c r="D163" s="154">
        <v>709</v>
      </c>
      <c r="E163" s="147">
        <v>19883.3</v>
      </c>
      <c r="F163" s="147">
        <v>15758</v>
      </c>
      <c r="G163" s="147">
        <v>17642</v>
      </c>
    </row>
    <row r="164" spans="1:7" ht="31.5">
      <c r="A164" s="146" t="s">
        <v>209</v>
      </c>
      <c r="B164" s="152" t="s">
        <v>210</v>
      </c>
      <c r="C164" s="153" t="s">
        <v>125</v>
      </c>
      <c r="D164" s="154">
        <v>0</v>
      </c>
      <c r="E164" s="147">
        <v>20</v>
      </c>
      <c r="F164" s="147">
        <v>30</v>
      </c>
      <c r="G164" s="147">
        <v>18</v>
      </c>
    </row>
    <row r="165" spans="1:7" ht="63">
      <c r="A165" s="146" t="s">
        <v>211</v>
      </c>
      <c r="B165" s="152" t="s">
        <v>212</v>
      </c>
      <c r="C165" s="153" t="s">
        <v>125</v>
      </c>
      <c r="D165" s="154">
        <v>0</v>
      </c>
      <c r="E165" s="147">
        <v>20</v>
      </c>
      <c r="F165" s="147">
        <v>30</v>
      </c>
      <c r="G165" s="147">
        <v>18</v>
      </c>
    </row>
    <row r="166" spans="1:7" ht="31.5">
      <c r="A166" s="146" t="s">
        <v>132</v>
      </c>
      <c r="B166" s="152" t="s">
        <v>212</v>
      </c>
      <c r="C166" s="153" t="s">
        <v>133</v>
      </c>
      <c r="D166" s="154">
        <v>0</v>
      </c>
      <c r="E166" s="147">
        <v>20</v>
      </c>
      <c r="F166" s="147">
        <v>30</v>
      </c>
      <c r="G166" s="147">
        <v>18</v>
      </c>
    </row>
    <row r="167" spans="1:7">
      <c r="A167" s="146" t="s">
        <v>206</v>
      </c>
      <c r="B167" s="152" t="s">
        <v>212</v>
      </c>
      <c r="C167" s="153" t="s">
        <v>133</v>
      </c>
      <c r="D167" s="154">
        <v>709</v>
      </c>
      <c r="E167" s="147">
        <v>20</v>
      </c>
      <c r="F167" s="147">
        <v>30</v>
      </c>
      <c r="G167" s="147">
        <v>18</v>
      </c>
    </row>
    <row r="168" spans="1:7" ht="47.25">
      <c r="A168" s="146" t="s">
        <v>213</v>
      </c>
      <c r="B168" s="152" t="s">
        <v>214</v>
      </c>
      <c r="C168" s="153" t="s">
        <v>125</v>
      </c>
      <c r="D168" s="154">
        <v>0</v>
      </c>
      <c r="E168" s="147">
        <v>966</v>
      </c>
      <c r="F168" s="147">
        <v>966</v>
      </c>
      <c r="G168" s="147">
        <v>966</v>
      </c>
    </row>
    <row r="169" spans="1:7" ht="63">
      <c r="A169" s="146" t="s">
        <v>215</v>
      </c>
      <c r="B169" s="152" t="s">
        <v>216</v>
      </c>
      <c r="C169" s="153" t="s">
        <v>125</v>
      </c>
      <c r="D169" s="154">
        <v>0</v>
      </c>
      <c r="E169" s="147">
        <v>966</v>
      </c>
      <c r="F169" s="147">
        <v>966</v>
      </c>
      <c r="G169" s="147">
        <v>966</v>
      </c>
    </row>
    <row r="170" spans="1:7" ht="31.5">
      <c r="A170" s="146" t="s">
        <v>132</v>
      </c>
      <c r="B170" s="152" t="s">
        <v>216</v>
      </c>
      <c r="C170" s="153" t="s">
        <v>133</v>
      </c>
      <c r="D170" s="154">
        <v>0</v>
      </c>
      <c r="E170" s="147">
        <v>942</v>
      </c>
      <c r="F170" s="147">
        <v>942</v>
      </c>
      <c r="G170" s="147">
        <v>942</v>
      </c>
    </row>
    <row r="171" spans="1:7">
      <c r="A171" s="146" t="s">
        <v>206</v>
      </c>
      <c r="B171" s="152" t="s">
        <v>216</v>
      </c>
      <c r="C171" s="153" t="s">
        <v>133</v>
      </c>
      <c r="D171" s="154">
        <v>709</v>
      </c>
      <c r="E171" s="147">
        <v>942</v>
      </c>
      <c r="F171" s="147">
        <v>942</v>
      </c>
      <c r="G171" s="147">
        <v>942</v>
      </c>
    </row>
    <row r="172" spans="1:7" ht="16.5" customHeight="1">
      <c r="A172" s="146" t="s">
        <v>176</v>
      </c>
      <c r="B172" s="152" t="s">
        <v>216</v>
      </c>
      <c r="C172" s="153" t="s">
        <v>177</v>
      </c>
      <c r="D172" s="154">
        <v>0</v>
      </c>
      <c r="E172" s="147">
        <v>24</v>
      </c>
      <c r="F172" s="147">
        <v>24</v>
      </c>
      <c r="G172" s="147">
        <v>24</v>
      </c>
    </row>
    <row r="173" spans="1:7">
      <c r="A173" s="146" t="s">
        <v>153</v>
      </c>
      <c r="B173" s="152" t="s">
        <v>216</v>
      </c>
      <c r="C173" s="153" t="s">
        <v>177</v>
      </c>
      <c r="D173" s="154">
        <v>702</v>
      </c>
      <c r="E173" s="147">
        <v>9</v>
      </c>
      <c r="F173" s="147">
        <v>9</v>
      </c>
      <c r="G173" s="147">
        <v>9</v>
      </c>
    </row>
    <row r="174" spans="1:7">
      <c r="A174" s="146" t="s">
        <v>206</v>
      </c>
      <c r="B174" s="152" t="s">
        <v>216</v>
      </c>
      <c r="C174" s="153" t="s">
        <v>177</v>
      </c>
      <c r="D174" s="154">
        <v>709</v>
      </c>
      <c r="E174" s="147">
        <v>15</v>
      </c>
      <c r="F174" s="147">
        <v>15</v>
      </c>
      <c r="G174" s="147">
        <v>15</v>
      </c>
    </row>
    <row r="175" spans="1:7" ht="31.5">
      <c r="A175" s="146" t="s">
        <v>217</v>
      </c>
      <c r="B175" s="152" t="s">
        <v>218</v>
      </c>
      <c r="C175" s="153" t="s">
        <v>125</v>
      </c>
      <c r="D175" s="154">
        <v>0</v>
      </c>
      <c r="E175" s="147">
        <v>4175.7</v>
      </c>
      <c r="F175" s="147">
        <v>3206.4</v>
      </c>
      <c r="G175" s="147">
        <v>3206.4</v>
      </c>
    </row>
    <row r="176" spans="1:7" ht="31.5">
      <c r="A176" s="146" t="s">
        <v>135</v>
      </c>
      <c r="B176" s="152" t="s">
        <v>219</v>
      </c>
      <c r="C176" s="153" t="s">
        <v>125</v>
      </c>
      <c r="D176" s="154">
        <v>0</v>
      </c>
      <c r="E176" s="147">
        <v>712.8</v>
      </c>
      <c r="F176" s="147">
        <v>133.4</v>
      </c>
      <c r="G176" s="147">
        <v>133.4</v>
      </c>
    </row>
    <row r="177" spans="1:7" ht="31.5">
      <c r="A177" s="146" t="s">
        <v>132</v>
      </c>
      <c r="B177" s="152" t="s">
        <v>219</v>
      </c>
      <c r="C177" s="153" t="s">
        <v>133</v>
      </c>
      <c r="D177" s="154">
        <v>0</v>
      </c>
      <c r="E177" s="147">
        <v>712.8</v>
      </c>
      <c r="F177" s="147">
        <v>133.4</v>
      </c>
      <c r="G177" s="147">
        <v>133.4</v>
      </c>
    </row>
    <row r="178" spans="1:7">
      <c r="A178" s="146" t="s">
        <v>206</v>
      </c>
      <c r="B178" s="152" t="s">
        <v>219</v>
      </c>
      <c r="C178" s="153" t="s">
        <v>133</v>
      </c>
      <c r="D178" s="154">
        <v>709</v>
      </c>
      <c r="E178" s="147">
        <v>712.8</v>
      </c>
      <c r="F178" s="147">
        <v>133.4</v>
      </c>
      <c r="G178" s="147">
        <v>133.4</v>
      </c>
    </row>
    <row r="179" spans="1:7" ht="78" customHeight="1">
      <c r="A179" s="146" t="s">
        <v>220</v>
      </c>
      <c r="B179" s="152" t="s">
        <v>221</v>
      </c>
      <c r="C179" s="153" t="s">
        <v>125</v>
      </c>
      <c r="D179" s="154">
        <v>0</v>
      </c>
      <c r="E179" s="147">
        <v>3462.9</v>
      </c>
      <c r="F179" s="147">
        <v>3073</v>
      </c>
      <c r="G179" s="147">
        <v>3073</v>
      </c>
    </row>
    <row r="180" spans="1:7" ht="31.5">
      <c r="A180" s="146" t="s">
        <v>132</v>
      </c>
      <c r="B180" s="152" t="s">
        <v>221</v>
      </c>
      <c r="C180" s="153" t="s">
        <v>133</v>
      </c>
      <c r="D180" s="154">
        <v>0</v>
      </c>
      <c r="E180" s="147">
        <v>3462.9</v>
      </c>
      <c r="F180" s="147">
        <v>3073</v>
      </c>
      <c r="G180" s="147">
        <v>3073</v>
      </c>
    </row>
    <row r="181" spans="1:7">
      <c r="A181" s="146" t="s">
        <v>206</v>
      </c>
      <c r="B181" s="152" t="s">
        <v>221</v>
      </c>
      <c r="C181" s="153" t="s">
        <v>133</v>
      </c>
      <c r="D181" s="154">
        <v>709</v>
      </c>
      <c r="E181" s="147">
        <v>3462.9</v>
      </c>
      <c r="F181" s="147">
        <v>3073</v>
      </c>
      <c r="G181" s="147">
        <v>3073</v>
      </c>
    </row>
    <row r="182" spans="1:7" ht="31.5">
      <c r="A182" s="146" t="s">
        <v>222</v>
      </c>
      <c r="B182" s="152" t="s">
        <v>223</v>
      </c>
      <c r="C182" s="153" t="s">
        <v>125</v>
      </c>
      <c r="D182" s="154">
        <v>0</v>
      </c>
      <c r="E182" s="147">
        <v>4250</v>
      </c>
      <c r="F182" s="147">
        <v>0</v>
      </c>
      <c r="G182" s="147">
        <v>0</v>
      </c>
    </row>
    <row r="183" spans="1:7" ht="47.25">
      <c r="A183" s="146" t="s">
        <v>224</v>
      </c>
      <c r="B183" s="152" t="s">
        <v>225</v>
      </c>
      <c r="C183" s="153" t="s">
        <v>125</v>
      </c>
      <c r="D183" s="154">
        <v>0</v>
      </c>
      <c r="E183" s="147">
        <v>250</v>
      </c>
      <c r="F183" s="147">
        <v>0</v>
      </c>
      <c r="G183" s="147">
        <v>0</v>
      </c>
    </row>
    <row r="184" spans="1:7" ht="31.5">
      <c r="A184" s="146" t="s">
        <v>132</v>
      </c>
      <c r="B184" s="152" t="s">
        <v>225</v>
      </c>
      <c r="C184" s="153" t="s">
        <v>133</v>
      </c>
      <c r="D184" s="154">
        <v>0</v>
      </c>
      <c r="E184" s="147">
        <v>250</v>
      </c>
      <c r="F184" s="147">
        <v>0</v>
      </c>
      <c r="G184" s="147">
        <v>0</v>
      </c>
    </row>
    <row r="185" spans="1:7">
      <c r="A185" s="146" t="s">
        <v>206</v>
      </c>
      <c r="B185" s="152" t="s">
        <v>225</v>
      </c>
      <c r="C185" s="153" t="s">
        <v>133</v>
      </c>
      <c r="D185" s="154">
        <v>709</v>
      </c>
      <c r="E185" s="147">
        <v>250</v>
      </c>
      <c r="F185" s="147">
        <v>0</v>
      </c>
      <c r="G185" s="147">
        <v>0</v>
      </c>
    </row>
    <row r="186" spans="1:7" ht="47.25">
      <c r="A186" s="146" t="s">
        <v>226</v>
      </c>
      <c r="B186" s="152" t="s">
        <v>227</v>
      </c>
      <c r="C186" s="153" t="s">
        <v>125</v>
      </c>
      <c r="D186" s="154">
        <v>0</v>
      </c>
      <c r="E186" s="147">
        <v>2000</v>
      </c>
      <c r="F186" s="147">
        <v>0</v>
      </c>
      <c r="G186" s="147">
        <v>0</v>
      </c>
    </row>
    <row r="187" spans="1:7" ht="31.5">
      <c r="A187" s="146" t="s">
        <v>132</v>
      </c>
      <c r="B187" s="152" t="s">
        <v>227</v>
      </c>
      <c r="C187" s="153" t="s">
        <v>133</v>
      </c>
      <c r="D187" s="154">
        <v>0</v>
      </c>
      <c r="E187" s="147">
        <v>2000</v>
      </c>
      <c r="F187" s="147">
        <v>0</v>
      </c>
      <c r="G187" s="147">
        <v>0</v>
      </c>
    </row>
    <row r="188" spans="1:7">
      <c r="A188" s="146" t="s">
        <v>206</v>
      </c>
      <c r="B188" s="152" t="s">
        <v>227</v>
      </c>
      <c r="C188" s="153" t="s">
        <v>133</v>
      </c>
      <c r="D188" s="154">
        <v>709</v>
      </c>
      <c r="E188" s="147">
        <v>2000</v>
      </c>
      <c r="F188" s="147">
        <v>0</v>
      </c>
      <c r="G188" s="147">
        <v>0</v>
      </c>
    </row>
    <row r="189" spans="1:7" ht="47.25">
      <c r="A189" s="146" t="s">
        <v>228</v>
      </c>
      <c r="B189" s="152" t="s">
        <v>229</v>
      </c>
      <c r="C189" s="153" t="s">
        <v>125</v>
      </c>
      <c r="D189" s="154">
        <v>0</v>
      </c>
      <c r="E189" s="147">
        <v>2000</v>
      </c>
      <c r="F189" s="147">
        <v>0</v>
      </c>
      <c r="G189" s="147">
        <v>0</v>
      </c>
    </row>
    <row r="190" spans="1:7" ht="31.5">
      <c r="A190" s="146" t="s">
        <v>132</v>
      </c>
      <c r="B190" s="152" t="s">
        <v>229</v>
      </c>
      <c r="C190" s="153" t="s">
        <v>133</v>
      </c>
      <c r="D190" s="154">
        <v>0</v>
      </c>
      <c r="E190" s="147">
        <v>2000</v>
      </c>
      <c r="F190" s="147">
        <v>0</v>
      </c>
      <c r="G190" s="147">
        <v>0</v>
      </c>
    </row>
    <row r="191" spans="1:7">
      <c r="A191" s="146" t="s">
        <v>206</v>
      </c>
      <c r="B191" s="152" t="s">
        <v>229</v>
      </c>
      <c r="C191" s="153" t="s">
        <v>133</v>
      </c>
      <c r="D191" s="154">
        <v>709</v>
      </c>
      <c r="E191" s="147">
        <v>2000</v>
      </c>
      <c r="F191" s="147">
        <v>0</v>
      </c>
      <c r="G191" s="147">
        <v>0</v>
      </c>
    </row>
    <row r="192" spans="1:7" ht="31.5">
      <c r="A192" s="146" t="s">
        <v>764</v>
      </c>
      <c r="B192" s="152" t="s">
        <v>765</v>
      </c>
      <c r="C192" s="153" t="s">
        <v>125</v>
      </c>
      <c r="D192" s="154">
        <v>0</v>
      </c>
      <c r="E192" s="147">
        <v>6124.3</v>
      </c>
      <c r="F192" s="147">
        <v>6032</v>
      </c>
      <c r="G192" s="147">
        <v>6032</v>
      </c>
    </row>
    <row r="193" spans="1:7" ht="94.5">
      <c r="A193" s="146" t="s">
        <v>766</v>
      </c>
      <c r="B193" s="152" t="s">
        <v>767</v>
      </c>
      <c r="C193" s="153" t="s">
        <v>125</v>
      </c>
      <c r="D193" s="154">
        <v>0</v>
      </c>
      <c r="E193" s="147">
        <v>6124.3</v>
      </c>
      <c r="F193" s="147">
        <v>6032</v>
      </c>
      <c r="G193" s="147">
        <v>6032</v>
      </c>
    </row>
    <row r="194" spans="1:7" ht="78.75">
      <c r="A194" s="146" t="s">
        <v>146</v>
      </c>
      <c r="B194" s="152" t="s">
        <v>767</v>
      </c>
      <c r="C194" s="153" t="s">
        <v>147</v>
      </c>
      <c r="D194" s="154">
        <v>0</v>
      </c>
      <c r="E194" s="147">
        <v>6124.3</v>
      </c>
      <c r="F194" s="147">
        <v>6032</v>
      </c>
      <c r="G194" s="147">
        <v>6032</v>
      </c>
    </row>
    <row r="195" spans="1:7">
      <c r="A195" s="146" t="s">
        <v>206</v>
      </c>
      <c r="B195" s="152" t="s">
        <v>767</v>
      </c>
      <c r="C195" s="153" t="s">
        <v>147</v>
      </c>
      <c r="D195" s="154">
        <v>709</v>
      </c>
      <c r="E195" s="147">
        <v>6124.3</v>
      </c>
      <c r="F195" s="147">
        <v>6032</v>
      </c>
      <c r="G195" s="147">
        <v>6032</v>
      </c>
    </row>
    <row r="196" spans="1:7" s="157" customFormat="1" ht="47.25">
      <c r="A196" s="144" t="s">
        <v>230</v>
      </c>
      <c r="B196" s="149" t="s">
        <v>231</v>
      </c>
      <c r="C196" s="150" t="s">
        <v>125</v>
      </c>
      <c r="D196" s="151">
        <v>0</v>
      </c>
      <c r="E196" s="145">
        <v>69583.100000000006</v>
      </c>
      <c r="F196" s="145">
        <v>53225.1</v>
      </c>
      <c r="G196" s="145">
        <v>58861.599999999999</v>
      </c>
    </row>
    <row r="197" spans="1:7" ht="47.25">
      <c r="A197" s="146" t="s">
        <v>232</v>
      </c>
      <c r="B197" s="152" t="s">
        <v>233</v>
      </c>
      <c r="C197" s="153" t="s">
        <v>125</v>
      </c>
      <c r="D197" s="154">
        <v>0</v>
      </c>
      <c r="E197" s="147">
        <v>67009.2</v>
      </c>
      <c r="F197" s="147">
        <v>51414.6</v>
      </c>
      <c r="G197" s="147">
        <v>56821.1</v>
      </c>
    </row>
    <row r="198" spans="1:7">
      <c r="A198" s="146" t="s">
        <v>234</v>
      </c>
      <c r="B198" s="152" t="s">
        <v>235</v>
      </c>
      <c r="C198" s="153" t="s">
        <v>125</v>
      </c>
      <c r="D198" s="154">
        <v>0</v>
      </c>
      <c r="E198" s="147">
        <v>3763.9</v>
      </c>
      <c r="F198" s="147">
        <v>2949.7</v>
      </c>
      <c r="G198" s="147">
        <v>3267.3</v>
      </c>
    </row>
    <row r="199" spans="1:7" ht="31.5">
      <c r="A199" s="146" t="s">
        <v>137</v>
      </c>
      <c r="B199" s="152" t="s">
        <v>236</v>
      </c>
      <c r="C199" s="153" t="s">
        <v>125</v>
      </c>
      <c r="D199" s="154">
        <v>0</v>
      </c>
      <c r="E199" s="147">
        <v>10</v>
      </c>
      <c r="F199" s="147">
        <v>10</v>
      </c>
      <c r="G199" s="147">
        <v>10</v>
      </c>
    </row>
    <row r="200" spans="1:7" ht="31.5">
      <c r="A200" s="146" t="s">
        <v>132</v>
      </c>
      <c r="B200" s="152" t="s">
        <v>236</v>
      </c>
      <c r="C200" s="153" t="s">
        <v>133</v>
      </c>
      <c r="D200" s="154">
        <v>0</v>
      </c>
      <c r="E200" s="147">
        <v>10</v>
      </c>
      <c r="F200" s="147">
        <v>10</v>
      </c>
      <c r="G200" s="147">
        <v>10</v>
      </c>
    </row>
    <row r="201" spans="1:7" ht="31.5">
      <c r="A201" s="146" t="s">
        <v>139</v>
      </c>
      <c r="B201" s="152" t="s">
        <v>236</v>
      </c>
      <c r="C201" s="153" t="s">
        <v>133</v>
      </c>
      <c r="D201" s="154">
        <v>705</v>
      </c>
      <c r="E201" s="147">
        <v>10</v>
      </c>
      <c r="F201" s="147">
        <v>10</v>
      </c>
      <c r="G201" s="147">
        <v>10</v>
      </c>
    </row>
    <row r="202" spans="1:7" ht="15.75" customHeight="1">
      <c r="A202" s="146" t="s">
        <v>140</v>
      </c>
      <c r="B202" s="152" t="s">
        <v>237</v>
      </c>
      <c r="C202" s="153" t="s">
        <v>125</v>
      </c>
      <c r="D202" s="154">
        <v>0</v>
      </c>
      <c r="E202" s="147">
        <v>331.1</v>
      </c>
      <c r="F202" s="147">
        <v>193.6</v>
      </c>
      <c r="G202" s="147">
        <v>183</v>
      </c>
    </row>
    <row r="203" spans="1:7" ht="78.75">
      <c r="A203" s="146" t="s">
        <v>146</v>
      </c>
      <c r="B203" s="152" t="s">
        <v>237</v>
      </c>
      <c r="C203" s="153" t="s">
        <v>147</v>
      </c>
      <c r="D203" s="154">
        <v>0</v>
      </c>
      <c r="E203" s="147">
        <v>5.4</v>
      </c>
      <c r="F203" s="147">
        <v>5.4</v>
      </c>
      <c r="G203" s="147">
        <v>5.4</v>
      </c>
    </row>
    <row r="204" spans="1:7">
      <c r="A204" s="146" t="s">
        <v>238</v>
      </c>
      <c r="B204" s="152" t="s">
        <v>237</v>
      </c>
      <c r="C204" s="153" t="s">
        <v>147</v>
      </c>
      <c r="D204" s="154">
        <v>801</v>
      </c>
      <c r="E204" s="147">
        <v>5.4</v>
      </c>
      <c r="F204" s="147">
        <v>5.4</v>
      </c>
      <c r="G204" s="147">
        <v>5.4</v>
      </c>
    </row>
    <row r="205" spans="1:7" ht="31.5">
      <c r="A205" s="146" t="s">
        <v>132</v>
      </c>
      <c r="B205" s="152" t="s">
        <v>237</v>
      </c>
      <c r="C205" s="153" t="s">
        <v>133</v>
      </c>
      <c r="D205" s="154">
        <v>0</v>
      </c>
      <c r="E205" s="147">
        <v>318</v>
      </c>
      <c r="F205" s="147">
        <v>180.4</v>
      </c>
      <c r="G205" s="147">
        <v>169.8</v>
      </c>
    </row>
    <row r="206" spans="1:7">
      <c r="A206" s="146" t="s">
        <v>238</v>
      </c>
      <c r="B206" s="152" t="s">
        <v>237</v>
      </c>
      <c r="C206" s="153" t="s">
        <v>133</v>
      </c>
      <c r="D206" s="154">
        <v>801</v>
      </c>
      <c r="E206" s="147">
        <v>318</v>
      </c>
      <c r="F206" s="147">
        <v>180.4</v>
      </c>
      <c r="G206" s="147">
        <v>169.8</v>
      </c>
    </row>
    <row r="207" spans="1:7">
      <c r="A207" s="146" t="s">
        <v>142</v>
      </c>
      <c r="B207" s="152" t="s">
        <v>237</v>
      </c>
      <c r="C207" s="153" t="s">
        <v>143</v>
      </c>
      <c r="D207" s="154">
        <v>0</v>
      </c>
      <c r="E207" s="147">
        <v>7.7</v>
      </c>
      <c r="F207" s="147">
        <v>7.8</v>
      </c>
      <c r="G207" s="147">
        <v>7.8</v>
      </c>
    </row>
    <row r="208" spans="1:7">
      <c r="A208" s="146" t="s">
        <v>238</v>
      </c>
      <c r="B208" s="152" t="s">
        <v>237</v>
      </c>
      <c r="C208" s="153" t="s">
        <v>143</v>
      </c>
      <c r="D208" s="154">
        <v>801</v>
      </c>
      <c r="E208" s="147">
        <v>7.7</v>
      </c>
      <c r="F208" s="147">
        <v>7.8</v>
      </c>
      <c r="G208" s="147">
        <v>7.8</v>
      </c>
    </row>
    <row r="209" spans="1:7" ht="31.5">
      <c r="A209" s="146" t="s">
        <v>641</v>
      </c>
      <c r="B209" s="152" t="s">
        <v>768</v>
      </c>
      <c r="C209" s="153" t="s">
        <v>125</v>
      </c>
      <c r="D209" s="154">
        <v>0</v>
      </c>
      <c r="E209" s="147">
        <v>122</v>
      </c>
      <c r="F209" s="147">
        <v>0</v>
      </c>
      <c r="G209" s="147">
        <v>0</v>
      </c>
    </row>
    <row r="210" spans="1:7" ht="31.5">
      <c r="A210" s="146" t="s">
        <v>132</v>
      </c>
      <c r="B210" s="152" t="s">
        <v>768</v>
      </c>
      <c r="C210" s="153" t="s">
        <v>133</v>
      </c>
      <c r="D210" s="154">
        <v>0</v>
      </c>
      <c r="E210" s="147">
        <v>122</v>
      </c>
      <c r="F210" s="147">
        <v>0</v>
      </c>
      <c r="G210" s="147">
        <v>0</v>
      </c>
    </row>
    <row r="211" spans="1:7">
      <c r="A211" s="146" t="s">
        <v>238</v>
      </c>
      <c r="B211" s="152" t="s">
        <v>768</v>
      </c>
      <c r="C211" s="153" t="s">
        <v>133</v>
      </c>
      <c r="D211" s="154">
        <v>801</v>
      </c>
      <c r="E211" s="147">
        <v>122</v>
      </c>
      <c r="F211" s="147">
        <v>0</v>
      </c>
      <c r="G211" s="147">
        <v>0</v>
      </c>
    </row>
    <row r="212" spans="1:7" ht="173.25">
      <c r="A212" s="146" t="s">
        <v>197</v>
      </c>
      <c r="B212" s="152" t="s">
        <v>239</v>
      </c>
      <c r="C212" s="153" t="s">
        <v>125</v>
      </c>
      <c r="D212" s="154">
        <v>0</v>
      </c>
      <c r="E212" s="147">
        <v>3300.8</v>
      </c>
      <c r="F212" s="147">
        <v>2746.1</v>
      </c>
      <c r="G212" s="147">
        <v>3074.3</v>
      </c>
    </row>
    <row r="213" spans="1:7" ht="78.75">
      <c r="A213" s="146" t="s">
        <v>146</v>
      </c>
      <c r="B213" s="152" t="s">
        <v>239</v>
      </c>
      <c r="C213" s="153" t="s">
        <v>147</v>
      </c>
      <c r="D213" s="154">
        <v>0</v>
      </c>
      <c r="E213" s="147">
        <v>3300.8</v>
      </c>
      <c r="F213" s="147">
        <v>2746.1</v>
      </c>
      <c r="G213" s="147">
        <v>3074.3</v>
      </c>
    </row>
    <row r="214" spans="1:7">
      <c r="A214" s="146" t="s">
        <v>238</v>
      </c>
      <c r="B214" s="152" t="s">
        <v>239</v>
      </c>
      <c r="C214" s="153" t="s">
        <v>147</v>
      </c>
      <c r="D214" s="154">
        <v>801</v>
      </c>
      <c r="E214" s="147">
        <v>3300.8</v>
      </c>
      <c r="F214" s="147">
        <v>2746.1</v>
      </c>
      <c r="G214" s="147">
        <v>3074.3</v>
      </c>
    </row>
    <row r="215" spans="1:7" ht="31.5">
      <c r="A215" s="146" t="s">
        <v>240</v>
      </c>
      <c r="B215" s="152" t="s">
        <v>241</v>
      </c>
      <c r="C215" s="153" t="s">
        <v>125</v>
      </c>
      <c r="D215" s="154">
        <v>0</v>
      </c>
      <c r="E215" s="147">
        <v>31484.5</v>
      </c>
      <c r="F215" s="147">
        <v>23608.7</v>
      </c>
      <c r="G215" s="147">
        <v>25989.9</v>
      </c>
    </row>
    <row r="216" spans="1:7" ht="15.75" customHeight="1">
      <c r="A216" s="146" t="s">
        <v>140</v>
      </c>
      <c r="B216" s="152" t="s">
        <v>242</v>
      </c>
      <c r="C216" s="153" t="s">
        <v>125</v>
      </c>
      <c r="D216" s="154">
        <v>0</v>
      </c>
      <c r="E216" s="147">
        <v>4177.8999999999996</v>
      </c>
      <c r="F216" s="147">
        <v>2262.1</v>
      </c>
      <c r="G216" s="147">
        <v>2181.1</v>
      </c>
    </row>
    <row r="217" spans="1:7" ht="31.5">
      <c r="A217" s="146" t="s">
        <v>132</v>
      </c>
      <c r="B217" s="152" t="s">
        <v>242</v>
      </c>
      <c r="C217" s="153" t="s">
        <v>133</v>
      </c>
      <c r="D217" s="154">
        <v>0</v>
      </c>
      <c r="E217" s="147">
        <v>4166.8</v>
      </c>
      <c r="F217" s="147">
        <v>2250.9</v>
      </c>
      <c r="G217" s="147">
        <v>2169.9</v>
      </c>
    </row>
    <row r="218" spans="1:7">
      <c r="A218" s="146" t="s">
        <v>238</v>
      </c>
      <c r="B218" s="152" t="s">
        <v>242</v>
      </c>
      <c r="C218" s="153" t="s">
        <v>133</v>
      </c>
      <c r="D218" s="154">
        <v>801</v>
      </c>
      <c r="E218" s="147">
        <v>4166.8</v>
      </c>
      <c r="F218" s="147">
        <v>2250.9</v>
      </c>
      <c r="G218" s="147">
        <v>2169.9</v>
      </c>
    </row>
    <row r="219" spans="1:7">
      <c r="A219" s="146" t="s">
        <v>142</v>
      </c>
      <c r="B219" s="152" t="s">
        <v>242</v>
      </c>
      <c r="C219" s="153" t="s">
        <v>143</v>
      </c>
      <c r="D219" s="154">
        <v>0</v>
      </c>
      <c r="E219" s="147">
        <v>11.1</v>
      </c>
      <c r="F219" s="147">
        <v>11.2</v>
      </c>
      <c r="G219" s="147">
        <v>11.2</v>
      </c>
    </row>
    <row r="220" spans="1:7">
      <c r="A220" s="146" t="s">
        <v>238</v>
      </c>
      <c r="B220" s="152" t="s">
        <v>242</v>
      </c>
      <c r="C220" s="153" t="s">
        <v>143</v>
      </c>
      <c r="D220" s="154">
        <v>801</v>
      </c>
      <c r="E220" s="147">
        <v>11.1</v>
      </c>
      <c r="F220" s="147">
        <v>11.2</v>
      </c>
      <c r="G220" s="147">
        <v>11.2</v>
      </c>
    </row>
    <row r="221" spans="1:7" ht="63">
      <c r="A221" s="146" t="s">
        <v>243</v>
      </c>
      <c r="B221" s="152" t="s">
        <v>244</v>
      </c>
      <c r="C221" s="153" t="s">
        <v>125</v>
      </c>
      <c r="D221" s="154">
        <v>0</v>
      </c>
      <c r="E221" s="147">
        <v>293.89999999999998</v>
      </c>
      <c r="F221" s="147">
        <v>293.89999999999998</v>
      </c>
      <c r="G221" s="147">
        <v>294.2</v>
      </c>
    </row>
    <row r="222" spans="1:7" ht="31.5">
      <c r="A222" s="146" t="s">
        <v>132</v>
      </c>
      <c r="B222" s="152" t="s">
        <v>244</v>
      </c>
      <c r="C222" s="153" t="s">
        <v>133</v>
      </c>
      <c r="D222" s="154">
        <v>0</v>
      </c>
      <c r="E222" s="147">
        <v>293.89999999999998</v>
      </c>
      <c r="F222" s="147">
        <v>293.89999999999998</v>
      </c>
      <c r="G222" s="147">
        <v>294.2</v>
      </c>
    </row>
    <row r="223" spans="1:7">
      <c r="A223" s="146" t="s">
        <v>238</v>
      </c>
      <c r="B223" s="152" t="s">
        <v>244</v>
      </c>
      <c r="C223" s="153" t="s">
        <v>133</v>
      </c>
      <c r="D223" s="154">
        <v>801</v>
      </c>
      <c r="E223" s="147">
        <v>293.89999999999998</v>
      </c>
      <c r="F223" s="147">
        <v>293.89999999999998</v>
      </c>
      <c r="G223" s="147">
        <v>294.2</v>
      </c>
    </row>
    <row r="224" spans="1:7" ht="31.5">
      <c r="A224" s="146" t="s">
        <v>641</v>
      </c>
      <c r="B224" s="152" t="s">
        <v>769</v>
      </c>
      <c r="C224" s="153" t="s">
        <v>125</v>
      </c>
      <c r="D224" s="154">
        <v>0</v>
      </c>
      <c r="E224" s="147">
        <v>1450</v>
      </c>
      <c r="F224" s="147">
        <v>0</v>
      </c>
      <c r="G224" s="147">
        <v>0</v>
      </c>
    </row>
    <row r="225" spans="1:7" ht="31.5">
      <c r="A225" s="146" t="s">
        <v>132</v>
      </c>
      <c r="B225" s="152" t="s">
        <v>769</v>
      </c>
      <c r="C225" s="153" t="s">
        <v>133</v>
      </c>
      <c r="D225" s="154">
        <v>0</v>
      </c>
      <c r="E225" s="147">
        <v>1450</v>
      </c>
      <c r="F225" s="147">
        <v>0</v>
      </c>
      <c r="G225" s="147">
        <v>0</v>
      </c>
    </row>
    <row r="226" spans="1:7">
      <c r="A226" s="146" t="s">
        <v>238</v>
      </c>
      <c r="B226" s="152" t="s">
        <v>769</v>
      </c>
      <c r="C226" s="153" t="s">
        <v>133</v>
      </c>
      <c r="D226" s="154">
        <v>801</v>
      </c>
      <c r="E226" s="147">
        <v>1450</v>
      </c>
      <c r="F226" s="147">
        <v>0</v>
      </c>
      <c r="G226" s="147">
        <v>0</v>
      </c>
    </row>
    <row r="227" spans="1:7" ht="47.25">
      <c r="A227" s="146" t="s">
        <v>246</v>
      </c>
      <c r="B227" s="152" t="s">
        <v>247</v>
      </c>
      <c r="C227" s="153" t="s">
        <v>125</v>
      </c>
      <c r="D227" s="154">
        <v>0</v>
      </c>
      <c r="E227" s="147">
        <v>256.7</v>
      </c>
      <c r="F227" s="147">
        <v>0</v>
      </c>
      <c r="G227" s="147">
        <v>0</v>
      </c>
    </row>
    <row r="228" spans="1:7" ht="31.5">
      <c r="A228" s="146" t="s">
        <v>132</v>
      </c>
      <c r="B228" s="152" t="s">
        <v>247</v>
      </c>
      <c r="C228" s="153" t="s">
        <v>133</v>
      </c>
      <c r="D228" s="154">
        <v>0</v>
      </c>
      <c r="E228" s="147">
        <v>256.7</v>
      </c>
      <c r="F228" s="147">
        <v>0</v>
      </c>
      <c r="G228" s="147">
        <v>0</v>
      </c>
    </row>
    <row r="229" spans="1:7">
      <c r="A229" s="146" t="s">
        <v>238</v>
      </c>
      <c r="B229" s="152" t="s">
        <v>247</v>
      </c>
      <c r="C229" s="153" t="s">
        <v>133</v>
      </c>
      <c r="D229" s="154">
        <v>801</v>
      </c>
      <c r="E229" s="147">
        <v>256.7</v>
      </c>
      <c r="F229" s="147">
        <v>0</v>
      </c>
      <c r="G229" s="147">
        <v>0</v>
      </c>
    </row>
    <row r="230" spans="1:7" ht="173.25">
      <c r="A230" s="146" t="s">
        <v>197</v>
      </c>
      <c r="B230" s="152" t="s">
        <v>248</v>
      </c>
      <c r="C230" s="153" t="s">
        <v>125</v>
      </c>
      <c r="D230" s="154">
        <v>0</v>
      </c>
      <c r="E230" s="147">
        <v>25306</v>
      </c>
      <c r="F230" s="147">
        <v>21052.7</v>
      </c>
      <c r="G230" s="147">
        <v>23514.6</v>
      </c>
    </row>
    <row r="231" spans="1:7" ht="78.75">
      <c r="A231" s="146" t="s">
        <v>146</v>
      </c>
      <c r="B231" s="152" t="s">
        <v>248</v>
      </c>
      <c r="C231" s="153" t="s">
        <v>147</v>
      </c>
      <c r="D231" s="154">
        <v>0</v>
      </c>
      <c r="E231" s="147">
        <v>25306</v>
      </c>
      <c r="F231" s="147">
        <v>21052.7</v>
      </c>
      <c r="G231" s="147">
        <v>23514.6</v>
      </c>
    </row>
    <row r="232" spans="1:7">
      <c r="A232" s="146" t="s">
        <v>238</v>
      </c>
      <c r="B232" s="152" t="s">
        <v>248</v>
      </c>
      <c r="C232" s="153" t="s">
        <v>147</v>
      </c>
      <c r="D232" s="154">
        <v>801</v>
      </c>
      <c r="E232" s="147">
        <v>25306</v>
      </c>
      <c r="F232" s="147">
        <v>21052.7</v>
      </c>
      <c r="G232" s="147">
        <v>23514.6</v>
      </c>
    </row>
    <row r="233" spans="1:7" ht="31.5">
      <c r="A233" s="146" t="s">
        <v>249</v>
      </c>
      <c r="B233" s="152" t="s">
        <v>250</v>
      </c>
      <c r="C233" s="153" t="s">
        <v>125</v>
      </c>
      <c r="D233" s="154">
        <v>0</v>
      </c>
      <c r="E233" s="147">
        <v>18082.5</v>
      </c>
      <c r="F233" s="147">
        <v>13607.5</v>
      </c>
      <c r="G233" s="147">
        <v>15034.7</v>
      </c>
    </row>
    <row r="234" spans="1:7" ht="47.25">
      <c r="A234" s="146" t="s">
        <v>251</v>
      </c>
      <c r="B234" s="152" t="s">
        <v>252</v>
      </c>
      <c r="C234" s="153" t="s">
        <v>125</v>
      </c>
      <c r="D234" s="154">
        <v>0</v>
      </c>
      <c r="E234" s="147">
        <v>232</v>
      </c>
      <c r="F234" s="147">
        <v>232</v>
      </c>
      <c r="G234" s="147">
        <v>232</v>
      </c>
    </row>
    <row r="235" spans="1:7" ht="31.5">
      <c r="A235" s="146" t="s">
        <v>132</v>
      </c>
      <c r="B235" s="152" t="s">
        <v>252</v>
      </c>
      <c r="C235" s="153" t="s">
        <v>133</v>
      </c>
      <c r="D235" s="154">
        <v>0</v>
      </c>
      <c r="E235" s="147">
        <v>232</v>
      </c>
      <c r="F235" s="147">
        <v>232</v>
      </c>
      <c r="G235" s="147">
        <v>232</v>
      </c>
    </row>
    <row r="236" spans="1:7">
      <c r="A236" s="146" t="s">
        <v>238</v>
      </c>
      <c r="B236" s="152" t="s">
        <v>252</v>
      </c>
      <c r="C236" s="153" t="s">
        <v>133</v>
      </c>
      <c r="D236" s="154">
        <v>801</v>
      </c>
      <c r="E236" s="147">
        <v>232</v>
      </c>
      <c r="F236" s="147">
        <v>232</v>
      </c>
      <c r="G236" s="147">
        <v>232</v>
      </c>
    </row>
    <row r="237" spans="1:7" ht="31.5">
      <c r="A237" s="146" t="s">
        <v>137</v>
      </c>
      <c r="B237" s="152" t="s">
        <v>253</v>
      </c>
      <c r="C237" s="153" t="s">
        <v>125</v>
      </c>
      <c r="D237" s="154">
        <v>0</v>
      </c>
      <c r="E237" s="147">
        <v>15</v>
      </c>
      <c r="F237" s="147">
        <v>15</v>
      </c>
      <c r="G237" s="147">
        <v>15</v>
      </c>
    </row>
    <row r="238" spans="1:7" ht="31.5">
      <c r="A238" s="146" t="s">
        <v>132</v>
      </c>
      <c r="B238" s="152" t="s">
        <v>253</v>
      </c>
      <c r="C238" s="153" t="s">
        <v>133</v>
      </c>
      <c r="D238" s="154">
        <v>0</v>
      </c>
      <c r="E238" s="147">
        <v>15</v>
      </c>
      <c r="F238" s="147">
        <v>15</v>
      </c>
      <c r="G238" s="147">
        <v>15</v>
      </c>
    </row>
    <row r="239" spans="1:7" ht="31.5">
      <c r="A239" s="146" t="s">
        <v>139</v>
      </c>
      <c r="B239" s="152" t="s">
        <v>253</v>
      </c>
      <c r="C239" s="153" t="s">
        <v>133</v>
      </c>
      <c r="D239" s="154">
        <v>705</v>
      </c>
      <c r="E239" s="147">
        <v>15</v>
      </c>
      <c r="F239" s="147">
        <v>15</v>
      </c>
      <c r="G239" s="147">
        <v>15</v>
      </c>
    </row>
    <row r="240" spans="1:7" ht="15.75" customHeight="1">
      <c r="A240" s="146" t="s">
        <v>140</v>
      </c>
      <c r="B240" s="152" t="s">
        <v>254</v>
      </c>
      <c r="C240" s="153" t="s">
        <v>125</v>
      </c>
      <c r="D240" s="154">
        <v>0</v>
      </c>
      <c r="E240" s="147">
        <v>2020.7</v>
      </c>
      <c r="F240" s="147">
        <v>851</v>
      </c>
      <c r="G240" s="147">
        <v>782.5</v>
      </c>
    </row>
    <row r="241" spans="1:7" ht="78.75">
      <c r="A241" s="146" t="s">
        <v>146</v>
      </c>
      <c r="B241" s="152" t="s">
        <v>254</v>
      </c>
      <c r="C241" s="153" t="s">
        <v>147</v>
      </c>
      <c r="D241" s="154">
        <v>0</v>
      </c>
      <c r="E241" s="147">
        <v>4.2</v>
      </c>
      <c r="F241" s="147">
        <v>4.2</v>
      </c>
      <c r="G241" s="147">
        <v>4.2</v>
      </c>
    </row>
    <row r="242" spans="1:7">
      <c r="A242" s="146" t="s">
        <v>238</v>
      </c>
      <c r="B242" s="152" t="s">
        <v>254</v>
      </c>
      <c r="C242" s="153" t="s">
        <v>147</v>
      </c>
      <c r="D242" s="154">
        <v>801</v>
      </c>
      <c r="E242" s="147">
        <v>4.2</v>
      </c>
      <c r="F242" s="147">
        <v>4.2</v>
      </c>
      <c r="G242" s="147">
        <v>4.2</v>
      </c>
    </row>
    <row r="243" spans="1:7" ht="31.5">
      <c r="A243" s="146" t="s">
        <v>132</v>
      </c>
      <c r="B243" s="152" t="s">
        <v>254</v>
      </c>
      <c r="C243" s="153" t="s">
        <v>133</v>
      </c>
      <c r="D243" s="154">
        <v>0</v>
      </c>
      <c r="E243" s="147">
        <v>2002.7</v>
      </c>
      <c r="F243" s="147">
        <v>833</v>
      </c>
      <c r="G243" s="147">
        <v>764.5</v>
      </c>
    </row>
    <row r="244" spans="1:7">
      <c r="A244" s="146" t="s">
        <v>238</v>
      </c>
      <c r="B244" s="152" t="s">
        <v>254</v>
      </c>
      <c r="C244" s="153" t="s">
        <v>133</v>
      </c>
      <c r="D244" s="154">
        <v>801</v>
      </c>
      <c r="E244" s="147">
        <v>2002.7</v>
      </c>
      <c r="F244" s="147">
        <v>833</v>
      </c>
      <c r="G244" s="147">
        <v>764.5</v>
      </c>
    </row>
    <row r="245" spans="1:7">
      <c r="A245" s="146" t="s">
        <v>142</v>
      </c>
      <c r="B245" s="152" t="s">
        <v>254</v>
      </c>
      <c r="C245" s="153" t="s">
        <v>143</v>
      </c>
      <c r="D245" s="154">
        <v>0</v>
      </c>
      <c r="E245" s="147">
        <v>13.8</v>
      </c>
      <c r="F245" s="147">
        <v>13.8</v>
      </c>
      <c r="G245" s="147">
        <v>13.8</v>
      </c>
    </row>
    <row r="246" spans="1:7">
      <c r="A246" s="146" t="s">
        <v>238</v>
      </c>
      <c r="B246" s="152" t="s">
        <v>254</v>
      </c>
      <c r="C246" s="153" t="s">
        <v>143</v>
      </c>
      <c r="D246" s="154">
        <v>801</v>
      </c>
      <c r="E246" s="147">
        <v>13.8</v>
      </c>
      <c r="F246" s="147">
        <v>13.8</v>
      </c>
      <c r="G246" s="147">
        <v>13.8</v>
      </c>
    </row>
    <row r="247" spans="1:7" ht="31.5">
      <c r="A247" s="146" t="s">
        <v>641</v>
      </c>
      <c r="B247" s="152" t="s">
        <v>770</v>
      </c>
      <c r="C247" s="153" t="s">
        <v>125</v>
      </c>
      <c r="D247" s="154">
        <v>0</v>
      </c>
      <c r="E247" s="147">
        <v>178</v>
      </c>
      <c r="F247" s="147">
        <v>0</v>
      </c>
      <c r="G247" s="147">
        <v>0</v>
      </c>
    </row>
    <row r="248" spans="1:7" ht="31.5">
      <c r="A248" s="146" t="s">
        <v>132</v>
      </c>
      <c r="B248" s="152" t="s">
        <v>770</v>
      </c>
      <c r="C248" s="153" t="s">
        <v>133</v>
      </c>
      <c r="D248" s="154">
        <v>0</v>
      </c>
      <c r="E248" s="147">
        <v>178</v>
      </c>
      <c r="F248" s="147">
        <v>0</v>
      </c>
      <c r="G248" s="147">
        <v>0</v>
      </c>
    </row>
    <row r="249" spans="1:7">
      <c r="A249" s="146" t="s">
        <v>238</v>
      </c>
      <c r="B249" s="152" t="s">
        <v>770</v>
      </c>
      <c r="C249" s="153" t="s">
        <v>133</v>
      </c>
      <c r="D249" s="154">
        <v>801</v>
      </c>
      <c r="E249" s="147">
        <v>178</v>
      </c>
      <c r="F249" s="147">
        <v>0</v>
      </c>
      <c r="G249" s="147">
        <v>0</v>
      </c>
    </row>
    <row r="250" spans="1:7" ht="47.25">
      <c r="A250" s="146" t="s">
        <v>255</v>
      </c>
      <c r="B250" s="152" t="s">
        <v>256</v>
      </c>
      <c r="C250" s="153" t="s">
        <v>125</v>
      </c>
      <c r="D250" s="154">
        <v>0</v>
      </c>
      <c r="E250" s="147">
        <v>599.9</v>
      </c>
      <c r="F250" s="147">
        <v>0</v>
      </c>
      <c r="G250" s="147">
        <v>0</v>
      </c>
    </row>
    <row r="251" spans="1:7" ht="31.5">
      <c r="A251" s="146" t="s">
        <v>132</v>
      </c>
      <c r="B251" s="152" t="s">
        <v>256</v>
      </c>
      <c r="C251" s="153" t="s">
        <v>133</v>
      </c>
      <c r="D251" s="154">
        <v>0</v>
      </c>
      <c r="E251" s="147">
        <v>599.9</v>
      </c>
      <c r="F251" s="147">
        <v>0</v>
      </c>
      <c r="G251" s="147">
        <v>0</v>
      </c>
    </row>
    <row r="252" spans="1:7">
      <c r="A252" s="146" t="s">
        <v>238</v>
      </c>
      <c r="B252" s="152" t="s">
        <v>256</v>
      </c>
      <c r="C252" s="153" t="s">
        <v>133</v>
      </c>
      <c r="D252" s="154">
        <v>801</v>
      </c>
      <c r="E252" s="147">
        <v>599.9</v>
      </c>
      <c r="F252" s="147">
        <v>0</v>
      </c>
      <c r="G252" s="147">
        <v>0</v>
      </c>
    </row>
    <row r="253" spans="1:7" ht="173.25">
      <c r="A253" s="146" t="s">
        <v>197</v>
      </c>
      <c r="B253" s="152" t="s">
        <v>257</v>
      </c>
      <c r="C253" s="153" t="s">
        <v>125</v>
      </c>
      <c r="D253" s="154">
        <v>0</v>
      </c>
      <c r="E253" s="147">
        <v>15036.9</v>
      </c>
      <c r="F253" s="147">
        <v>12509.5</v>
      </c>
      <c r="G253" s="147">
        <v>14005.2</v>
      </c>
    </row>
    <row r="254" spans="1:7" ht="78.75">
      <c r="A254" s="146" t="s">
        <v>146</v>
      </c>
      <c r="B254" s="152" t="s">
        <v>257</v>
      </c>
      <c r="C254" s="153" t="s">
        <v>147</v>
      </c>
      <c r="D254" s="154">
        <v>0</v>
      </c>
      <c r="E254" s="147">
        <v>15036.9</v>
      </c>
      <c r="F254" s="147">
        <v>12509.5</v>
      </c>
      <c r="G254" s="147">
        <v>14005.2</v>
      </c>
    </row>
    <row r="255" spans="1:7">
      <c r="A255" s="146" t="s">
        <v>238</v>
      </c>
      <c r="B255" s="152" t="s">
        <v>257</v>
      </c>
      <c r="C255" s="153" t="s">
        <v>147</v>
      </c>
      <c r="D255" s="154">
        <v>801</v>
      </c>
      <c r="E255" s="147">
        <v>15036.9</v>
      </c>
      <c r="F255" s="147">
        <v>12509.5</v>
      </c>
      <c r="G255" s="147">
        <v>14005.2</v>
      </c>
    </row>
    <row r="256" spans="1:7" ht="47.25">
      <c r="A256" s="146" t="s">
        <v>258</v>
      </c>
      <c r="B256" s="152" t="s">
        <v>259</v>
      </c>
      <c r="C256" s="153" t="s">
        <v>125</v>
      </c>
      <c r="D256" s="154">
        <v>0</v>
      </c>
      <c r="E256" s="147">
        <v>13574.1</v>
      </c>
      <c r="F256" s="147">
        <v>11248.7</v>
      </c>
      <c r="G256" s="147">
        <v>12529.2</v>
      </c>
    </row>
    <row r="257" spans="1:7" ht="16.5" customHeight="1">
      <c r="A257" s="146" t="s">
        <v>260</v>
      </c>
      <c r="B257" s="152" t="s">
        <v>261</v>
      </c>
      <c r="C257" s="153" t="s">
        <v>125</v>
      </c>
      <c r="D257" s="154">
        <v>0</v>
      </c>
      <c r="E257" s="147">
        <v>21</v>
      </c>
      <c r="F257" s="147">
        <v>21</v>
      </c>
      <c r="G257" s="147">
        <v>21</v>
      </c>
    </row>
    <row r="258" spans="1:7" ht="16.5" customHeight="1">
      <c r="A258" s="146" t="s">
        <v>176</v>
      </c>
      <c r="B258" s="152" t="s">
        <v>261</v>
      </c>
      <c r="C258" s="153" t="s">
        <v>177</v>
      </c>
      <c r="D258" s="154">
        <v>0</v>
      </c>
      <c r="E258" s="147">
        <v>21</v>
      </c>
      <c r="F258" s="147">
        <v>21</v>
      </c>
      <c r="G258" s="147">
        <v>21</v>
      </c>
    </row>
    <row r="259" spans="1:7">
      <c r="A259" s="146" t="s">
        <v>194</v>
      </c>
      <c r="B259" s="152" t="s">
        <v>261</v>
      </c>
      <c r="C259" s="153" t="s">
        <v>177</v>
      </c>
      <c r="D259" s="154">
        <v>703</v>
      </c>
      <c r="E259" s="147">
        <v>21</v>
      </c>
      <c r="F259" s="147">
        <v>21</v>
      </c>
      <c r="G259" s="147">
        <v>21</v>
      </c>
    </row>
    <row r="260" spans="1:7" ht="15.75" customHeight="1">
      <c r="A260" s="146" t="s">
        <v>140</v>
      </c>
      <c r="B260" s="152" t="s">
        <v>262</v>
      </c>
      <c r="C260" s="153" t="s">
        <v>125</v>
      </c>
      <c r="D260" s="154">
        <v>0</v>
      </c>
      <c r="E260" s="147">
        <v>630.70000000000005</v>
      </c>
      <c r="F260" s="147">
        <v>363</v>
      </c>
      <c r="G260" s="147">
        <v>344.4</v>
      </c>
    </row>
    <row r="261" spans="1:7" ht="31.5">
      <c r="A261" s="146" t="s">
        <v>132</v>
      </c>
      <c r="B261" s="152" t="s">
        <v>262</v>
      </c>
      <c r="C261" s="153" t="s">
        <v>133</v>
      </c>
      <c r="D261" s="154">
        <v>0</v>
      </c>
      <c r="E261" s="147">
        <v>538.1</v>
      </c>
      <c r="F261" s="147">
        <v>270.39999999999998</v>
      </c>
      <c r="G261" s="147">
        <v>251.8</v>
      </c>
    </row>
    <row r="262" spans="1:7">
      <c r="A262" s="146" t="s">
        <v>194</v>
      </c>
      <c r="B262" s="152" t="s">
        <v>262</v>
      </c>
      <c r="C262" s="153" t="s">
        <v>133</v>
      </c>
      <c r="D262" s="154">
        <v>703</v>
      </c>
      <c r="E262" s="147">
        <v>538.1</v>
      </c>
      <c r="F262" s="147">
        <v>270.39999999999998</v>
      </c>
      <c r="G262" s="147">
        <v>251.8</v>
      </c>
    </row>
    <row r="263" spans="1:7">
      <c r="A263" s="146" t="s">
        <v>142</v>
      </c>
      <c r="B263" s="152" t="s">
        <v>262</v>
      </c>
      <c r="C263" s="153" t="s">
        <v>143</v>
      </c>
      <c r="D263" s="154">
        <v>0</v>
      </c>
      <c r="E263" s="147">
        <v>92.6</v>
      </c>
      <c r="F263" s="147">
        <v>92.6</v>
      </c>
      <c r="G263" s="147">
        <v>92.6</v>
      </c>
    </row>
    <row r="264" spans="1:7">
      <c r="A264" s="146" t="s">
        <v>194</v>
      </c>
      <c r="B264" s="152" t="s">
        <v>262</v>
      </c>
      <c r="C264" s="153" t="s">
        <v>143</v>
      </c>
      <c r="D264" s="154">
        <v>703</v>
      </c>
      <c r="E264" s="147">
        <v>92.6</v>
      </c>
      <c r="F264" s="147">
        <v>92.6</v>
      </c>
      <c r="G264" s="147">
        <v>92.6</v>
      </c>
    </row>
    <row r="265" spans="1:7" ht="31.5">
      <c r="A265" s="146" t="s">
        <v>641</v>
      </c>
      <c r="B265" s="152" t="s">
        <v>771</v>
      </c>
      <c r="C265" s="153" t="s">
        <v>125</v>
      </c>
      <c r="D265" s="154">
        <v>0</v>
      </c>
      <c r="E265" s="147">
        <v>250</v>
      </c>
      <c r="F265" s="147">
        <v>0</v>
      </c>
      <c r="G265" s="147">
        <v>0</v>
      </c>
    </row>
    <row r="266" spans="1:7" ht="31.5">
      <c r="A266" s="146" t="s">
        <v>132</v>
      </c>
      <c r="B266" s="152" t="s">
        <v>771</v>
      </c>
      <c r="C266" s="153" t="s">
        <v>133</v>
      </c>
      <c r="D266" s="154">
        <v>0</v>
      </c>
      <c r="E266" s="147">
        <v>250</v>
      </c>
      <c r="F266" s="147">
        <v>0</v>
      </c>
      <c r="G266" s="147">
        <v>0</v>
      </c>
    </row>
    <row r="267" spans="1:7">
      <c r="A267" s="146" t="s">
        <v>194</v>
      </c>
      <c r="B267" s="152" t="s">
        <v>771</v>
      </c>
      <c r="C267" s="153" t="s">
        <v>133</v>
      </c>
      <c r="D267" s="154">
        <v>703</v>
      </c>
      <c r="E267" s="147">
        <v>250</v>
      </c>
      <c r="F267" s="147">
        <v>0</v>
      </c>
      <c r="G267" s="147">
        <v>0</v>
      </c>
    </row>
    <row r="268" spans="1:7" ht="173.25">
      <c r="A268" s="146" t="s">
        <v>197</v>
      </c>
      <c r="B268" s="152" t="s">
        <v>263</v>
      </c>
      <c r="C268" s="153" t="s">
        <v>125</v>
      </c>
      <c r="D268" s="154">
        <v>0</v>
      </c>
      <c r="E268" s="147">
        <v>12672.4</v>
      </c>
      <c r="F268" s="147">
        <v>10864.7</v>
      </c>
      <c r="G268" s="147">
        <v>12163.8</v>
      </c>
    </row>
    <row r="269" spans="1:7" ht="78.75">
      <c r="A269" s="146" t="s">
        <v>146</v>
      </c>
      <c r="B269" s="152" t="s">
        <v>263</v>
      </c>
      <c r="C269" s="153" t="s">
        <v>147</v>
      </c>
      <c r="D269" s="154">
        <v>0</v>
      </c>
      <c r="E269" s="147">
        <v>12672.4</v>
      </c>
      <c r="F269" s="147">
        <v>10864.7</v>
      </c>
      <c r="G269" s="147">
        <v>12163.8</v>
      </c>
    </row>
    <row r="270" spans="1:7">
      <c r="A270" s="146" t="s">
        <v>194</v>
      </c>
      <c r="B270" s="152" t="s">
        <v>263</v>
      </c>
      <c r="C270" s="153" t="s">
        <v>147</v>
      </c>
      <c r="D270" s="154">
        <v>703</v>
      </c>
      <c r="E270" s="147">
        <v>12672.4</v>
      </c>
      <c r="F270" s="147">
        <v>10864.7</v>
      </c>
      <c r="G270" s="147">
        <v>12163.8</v>
      </c>
    </row>
    <row r="271" spans="1:7" ht="31.5">
      <c r="A271" s="146" t="s">
        <v>819</v>
      </c>
      <c r="B271" s="152" t="s">
        <v>820</v>
      </c>
      <c r="C271" s="153" t="s">
        <v>125</v>
      </c>
      <c r="D271" s="154">
        <v>0</v>
      </c>
      <c r="E271" s="147">
        <v>104.2</v>
      </c>
      <c r="F271" s="147">
        <v>0</v>
      </c>
      <c r="G271" s="147">
        <v>0</v>
      </c>
    </row>
    <row r="272" spans="1:7" ht="31.5">
      <c r="A272" s="146" t="s">
        <v>821</v>
      </c>
      <c r="B272" s="152" t="s">
        <v>822</v>
      </c>
      <c r="C272" s="153" t="s">
        <v>125</v>
      </c>
      <c r="D272" s="154">
        <v>0</v>
      </c>
      <c r="E272" s="147">
        <v>104.2</v>
      </c>
      <c r="F272" s="147">
        <v>0</v>
      </c>
      <c r="G272" s="147">
        <v>0</v>
      </c>
    </row>
    <row r="273" spans="1:7" ht="31.5">
      <c r="A273" s="146" t="s">
        <v>132</v>
      </c>
      <c r="B273" s="152" t="s">
        <v>822</v>
      </c>
      <c r="C273" s="153" t="s">
        <v>133</v>
      </c>
      <c r="D273" s="154">
        <v>0</v>
      </c>
      <c r="E273" s="147">
        <v>104.2</v>
      </c>
      <c r="F273" s="147">
        <v>0</v>
      </c>
      <c r="G273" s="147">
        <v>0</v>
      </c>
    </row>
    <row r="274" spans="1:7">
      <c r="A274" s="146" t="s">
        <v>238</v>
      </c>
      <c r="B274" s="152" t="s">
        <v>822</v>
      </c>
      <c r="C274" s="153" t="s">
        <v>133</v>
      </c>
      <c r="D274" s="154">
        <v>801</v>
      </c>
      <c r="E274" s="147">
        <v>104.2</v>
      </c>
      <c r="F274" s="147">
        <v>0</v>
      </c>
      <c r="G274" s="147">
        <v>0</v>
      </c>
    </row>
    <row r="275" spans="1:7" ht="47.25">
      <c r="A275" s="146" t="s">
        <v>264</v>
      </c>
      <c r="B275" s="152" t="s">
        <v>265</v>
      </c>
      <c r="C275" s="153" t="s">
        <v>125</v>
      </c>
      <c r="D275" s="154">
        <v>0</v>
      </c>
      <c r="E275" s="147">
        <v>2573.9</v>
      </c>
      <c r="F275" s="147">
        <v>1810.5</v>
      </c>
      <c r="G275" s="147">
        <v>2040.5</v>
      </c>
    </row>
    <row r="276" spans="1:7" ht="31.5">
      <c r="A276" s="146" t="s">
        <v>266</v>
      </c>
      <c r="B276" s="152" t="s">
        <v>267</v>
      </c>
      <c r="C276" s="153" t="s">
        <v>125</v>
      </c>
      <c r="D276" s="154">
        <v>0</v>
      </c>
      <c r="E276" s="147">
        <v>2573.9</v>
      </c>
      <c r="F276" s="147">
        <v>1810.5</v>
      </c>
      <c r="G276" s="147">
        <v>2040.5</v>
      </c>
    </row>
    <row r="277" spans="1:7" ht="31.5">
      <c r="A277" s="146" t="s">
        <v>268</v>
      </c>
      <c r="B277" s="152" t="s">
        <v>269</v>
      </c>
      <c r="C277" s="153" t="s">
        <v>125</v>
      </c>
      <c r="D277" s="154">
        <v>0</v>
      </c>
      <c r="E277" s="147">
        <v>5</v>
      </c>
      <c r="F277" s="147">
        <v>5</v>
      </c>
      <c r="G277" s="147">
        <v>19.2</v>
      </c>
    </row>
    <row r="278" spans="1:7" ht="31.5">
      <c r="A278" s="146" t="s">
        <v>132</v>
      </c>
      <c r="B278" s="152" t="s">
        <v>269</v>
      </c>
      <c r="C278" s="153" t="s">
        <v>133</v>
      </c>
      <c r="D278" s="154">
        <v>0</v>
      </c>
      <c r="E278" s="147">
        <v>5</v>
      </c>
      <c r="F278" s="147">
        <v>5</v>
      </c>
      <c r="G278" s="147">
        <v>19.2</v>
      </c>
    </row>
    <row r="279" spans="1:7" ht="16.5" customHeight="1">
      <c r="A279" s="146" t="s">
        <v>270</v>
      </c>
      <c r="B279" s="152" t="s">
        <v>269</v>
      </c>
      <c r="C279" s="153" t="s">
        <v>133</v>
      </c>
      <c r="D279" s="154">
        <v>804</v>
      </c>
      <c r="E279" s="147">
        <v>5</v>
      </c>
      <c r="F279" s="147">
        <v>5</v>
      </c>
      <c r="G279" s="147">
        <v>19.2</v>
      </c>
    </row>
    <row r="280" spans="1:7" ht="173.25">
      <c r="A280" s="146" t="s">
        <v>197</v>
      </c>
      <c r="B280" s="152" t="s">
        <v>271</v>
      </c>
      <c r="C280" s="153" t="s">
        <v>125</v>
      </c>
      <c r="D280" s="154">
        <v>0</v>
      </c>
      <c r="E280" s="147">
        <v>2568.9</v>
      </c>
      <c r="F280" s="147">
        <v>1805.5</v>
      </c>
      <c r="G280" s="147">
        <v>2021.3</v>
      </c>
    </row>
    <row r="281" spans="1:7" ht="78.75">
      <c r="A281" s="146" t="s">
        <v>146</v>
      </c>
      <c r="B281" s="152" t="s">
        <v>271</v>
      </c>
      <c r="C281" s="153" t="s">
        <v>147</v>
      </c>
      <c r="D281" s="154">
        <v>0</v>
      </c>
      <c r="E281" s="147">
        <v>2568.9</v>
      </c>
      <c r="F281" s="147">
        <v>1805.5</v>
      </c>
      <c r="G281" s="147">
        <v>2021.3</v>
      </c>
    </row>
    <row r="282" spans="1:7" ht="17.25" customHeight="1">
      <c r="A282" s="146" t="s">
        <v>270</v>
      </c>
      <c r="B282" s="152" t="s">
        <v>271</v>
      </c>
      <c r="C282" s="153" t="s">
        <v>147</v>
      </c>
      <c r="D282" s="154">
        <v>804</v>
      </c>
      <c r="E282" s="147">
        <v>2568.9</v>
      </c>
      <c r="F282" s="147">
        <v>1805.5</v>
      </c>
      <c r="G282" s="147">
        <v>2021.3</v>
      </c>
    </row>
    <row r="283" spans="1:7" s="157" customFormat="1" ht="63">
      <c r="A283" s="144" t="s">
        <v>272</v>
      </c>
      <c r="B283" s="149" t="s">
        <v>273</v>
      </c>
      <c r="C283" s="150" t="s">
        <v>125</v>
      </c>
      <c r="D283" s="151">
        <v>0</v>
      </c>
      <c r="E283" s="145">
        <v>112394.8</v>
      </c>
      <c r="F283" s="145">
        <v>134848.5</v>
      </c>
      <c r="G283" s="145">
        <v>80988.800000000003</v>
      </c>
    </row>
    <row r="284" spans="1:7" ht="47.25">
      <c r="A284" s="146" t="s">
        <v>274</v>
      </c>
      <c r="B284" s="152" t="s">
        <v>275</v>
      </c>
      <c r="C284" s="153" t="s">
        <v>125</v>
      </c>
      <c r="D284" s="154">
        <v>0</v>
      </c>
      <c r="E284" s="147">
        <v>93170.4</v>
      </c>
      <c r="F284" s="147">
        <v>121080.7</v>
      </c>
      <c r="G284" s="147">
        <v>47251.5</v>
      </c>
    </row>
    <row r="285" spans="1:7" ht="47.25">
      <c r="A285" s="146" t="s">
        <v>276</v>
      </c>
      <c r="B285" s="152" t="s">
        <v>277</v>
      </c>
      <c r="C285" s="153" t="s">
        <v>125</v>
      </c>
      <c r="D285" s="154">
        <v>0</v>
      </c>
      <c r="E285" s="147">
        <v>92830.5</v>
      </c>
      <c r="F285" s="147">
        <v>120867.1</v>
      </c>
      <c r="G285" s="147">
        <v>47038</v>
      </c>
    </row>
    <row r="286" spans="1:7" ht="126">
      <c r="A286" s="146" t="s">
        <v>772</v>
      </c>
      <c r="B286" s="152" t="s">
        <v>773</v>
      </c>
      <c r="C286" s="153" t="s">
        <v>125</v>
      </c>
      <c r="D286" s="154">
        <v>0</v>
      </c>
      <c r="E286" s="147">
        <v>13682.2</v>
      </c>
      <c r="F286" s="147">
        <v>0</v>
      </c>
      <c r="G286" s="147">
        <v>0</v>
      </c>
    </row>
    <row r="287" spans="1:7" ht="31.5">
      <c r="A287" s="146" t="s">
        <v>281</v>
      </c>
      <c r="B287" s="152" t="s">
        <v>773</v>
      </c>
      <c r="C287" s="153" t="s">
        <v>282</v>
      </c>
      <c r="D287" s="154">
        <v>0</v>
      </c>
      <c r="E287" s="147">
        <v>13682.2</v>
      </c>
      <c r="F287" s="147">
        <v>0</v>
      </c>
      <c r="G287" s="147">
        <v>0</v>
      </c>
    </row>
    <row r="288" spans="1:7">
      <c r="A288" s="146" t="s">
        <v>238</v>
      </c>
      <c r="B288" s="152" t="s">
        <v>773</v>
      </c>
      <c r="C288" s="153" t="s">
        <v>282</v>
      </c>
      <c r="D288" s="154">
        <v>801</v>
      </c>
      <c r="E288" s="147">
        <v>13682.2</v>
      </c>
      <c r="F288" s="147">
        <v>0</v>
      </c>
      <c r="G288" s="147">
        <v>0</v>
      </c>
    </row>
    <row r="289" spans="1:7" ht="31.5">
      <c r="A289" s="146" t="s">
        <v>279</v>
      </c>
      <c r="B289" s="152" t="s">
        <v>280</v>
      </c>
      <c r="C289" s="153" t="s">
        <v>125</v>
      </c>
      <c r="D289" s="154">
        <v>0</v>
      </c>
      <c r="E289" s="147">
        <v>63190.8</v>
      </c>
      <c r="F289" s="147">
        <v>63190.8</v>
      </c>
      <c r="G289" s="147">
        <v>0</v>
      </c>
    </row>
    <row r="290" spans="1:7" ht="31.5">
      <c r="A290" s="146" t="s">
        <v>281</v>
      </c>
      <c r="B290" s="152" t="s">
        <v>280</v>
      </c>
      <c r="C290" s="153" t="s">
        <v>282</v>
      </c>
      <c r="D290" s="154">
        <v>0</v>
      </c>
      <c r="E290" s="147">
        <v>63190.8</v>
      </c>
      <c r="F290" s="147">
        <v>63190.8</v>
      </c>
      <c r="G290" s="147">
        <v>0</v>
      </c>
    </row>
    <row r="291" spans="1:7">
      <c r="A291" s="146" t="s">
        <v>238</v>
      </c>
      <c r="B291" s="152" t="s">
        <v>280</v>
      </c>
      <c r="C291" s="153" t="s">
        <v>282</v>
      </c>
      <c r="D291" s="154">
        <v>801</v>
      </c>
      <c r="E291" s="147">
        <v>63190.8</v>
      </c>
      <c r="F291" s="147">
        <v>63190.8</v>
      </c>
      <c r="G291" s="147">
        <v>0</v>
      </c>
    </row>
    <row r="292" spans="1:7" ht="31.5">
      <c r="A292" s="146" t="s">
        <v>245</v>
      </c>
      <c r="B292" s="152" t="s">
        <v>283</v>
      </c>
      <c r="C292" s="153" t="s">
        <v>125</v>
      </c>
      <c r="D292" s="154">
        <v>0</v>
      </c>
      <c r="E292" s="147">
        <v>15957.5</v>
      </c>
      <c r="F292" s="147">
        <v>57676.3</v>
      </c>
      <c r="G292" s="147">
        <v>47038</v>
      </c>
    </row>
    <row r="293" spans="1:7" ht="31.5">
      <c r="A293" s="146" t="s">
        <v>132</v>
      </c>
      <c r="B293" s="152" t="s">
        <v>283</v>
      </c>
      <c r="C293" s="153" t="s">
        <v>133</v>
      </c>
      <c r="D293" s="154">
        <v>0</v>
      </c>
      <c r="E293" s="147">
        <v>15957.5</v>
      </c>
      <c r="F293" s="147">
        <v>57676.3</v>
      </c>
      <c r="G293" s="147">
        <v>47038</v>
      </c>
    </row>
    <row r="294" spans="1:7">
      <c r="A294" s="146" t="s">
        <v>278</v>
      </c>
      <c r="B294" s="152" t="s">
        <v>283</v>
      </c>
      <c r="C294" s="153" t="s">
        <v>133</v>
      </c>
      <c r="D294" s="154">
        <v>113</v>
      </c>
      <c r="E294" s="147">
        <v>15957.5</v>
      </c>
      <c r="F294" s="147">
        <v>57676.3</v>
      </c>
      <c r="G294" s="147">
        <v>47038</v>
      </c>
    </row>
    <row r="295" spans="1:7" ht="63">
      <c r="A295" s="146" t="s">
        <v>284</v>
      </c>
      <c r="B295" s="152" t="s">
        <v>285</v>
      </c>
      <c r="C295" s="153" t="s">
        <v>125</v>
      </c>
      <c r="D295" s="154">
        <v>0</v>
      </c>
      <c r="E295" s="147">
        <v>110</v>
      </c>
      <c r="F295" s="147">
        <v>110.1</v>
      </c>
      <c r="G295" s="147">
        <v>110.1</v>
      </c>
    </row>
    <row r="296" spans="1:7" ht="31.5">
      <c r="A296" s="146" t="s">
        <v>286</v>
      </c>
      <c r="B296" s="152" t="s">
        <v>287</v>
      </c>
      <c r="C296" s="153" t="s">
        <v>125</v>
      </c>
      <c r="D296" s="154">
        <v>0</v>
      </c>
      <c r="E296" s="147">
        <v>110</v>
      </c>
      <c r="F296" s="147">
        <v>110.1</v>
      </c>
      <c r="G296" s="147">
        <v>110.1</v>
      </c>
    </row>
    <row r="297" spans="1:7" ht="31.5">
      <c r="A297" s="146" t="s">
        <v>132</v>
      </c>
      <c r="B297" s="152" t="s">
        <v>287</v>
      </c>
      <c r="C297" s="153" t="s">
        <v>133</v>
      </c>
      <c r="D297" s="154">
        <v>0</v>
      </c>
      <c r="E297" s="147">
        <v>6.6</v>
      </c>
      <c r="F297" s="147">
        <v>6.6</v>
      </c>
      <c r="G297" s="147">
        <v>6.6</v>
      </c>
    </row>
    <row r="298" spans="1:7">
      <c r="A298" s="146" t="s">
        <v>278</v>
      </c>
      <c r="B298" s="152" t="s">
        <v>287</v>
      </c>
      <c r="C298" s="153" t="s">
        <v>133</v>
      </c>
      <c r="D298" s="154">
        <v>113</v>
      </c>
      <c r="E298" s="147">
        <v>6.6</v>
      </c>
      <c r="F298" s="147">
        <v>6.6</v>
      </c>
      <c r="G298" s="147">
        <v>6.6</v>
      </c>
    </row>
    <row r="299" spans="1:7" ht="16.5" customHeight="1">
      <c r="A299" s="146" t="s">
        <v>176</v>
      </c>
      <c r="B299" s="152" t="s">
        <v>287</v>
      </c>
      <c r="C299" s="153" t="s">
        <v>177</v>
      </c>
      <c r="D299" s="154">
        <v>0</v>
      </c>
      <c r="E299" s="147">
        <v>103.4</v>
      </c>
      <c r="F299" s="147">
        <v>103.5</v>
      </c>
      <c r="G299" s="147">
        <v>103.5</v>
      </c>
    </row>
    <row r="300" spans="1:7">
      <c r="A300" s="146" t="s">
        <v>278</v>
      </c>
      <c r="B300" s="152" t="s">
        <v>287</v>
      </c>
      <c r="C300" s="153" t="s">
        <v>177</v>
      </c>
      <c r="D300" s="154">
        <v>113</v>
      </c>
      <c r="E300" s="147">
        <v>103.4</v>
      </c>
      <c r="F300" s="147">
        <v>103.5</v>
      </c>
      <c r="G300" s="147">
        <v>103.5</v>
      </c>
    </row>
    <row r="301" spans="1:7" ht="47.25">
      <c r="A301" s="146" t="s">
        <v>288</v>
      </c>
      <c r="B301" s="152" t="s">
        <v>289</v>
      </c>
      <c r="C301" s="153" t="s">
        <v>125</v>
      </c>
      <c r="D301" s="154">
        <v>0</v>
      </c>
      <c r="E301" s="147">
        <v>229.9</v>
      </c>
      <c r="F301" s="147">
        <v>103.5</v>
      </c>
      <c r="G301" s="147">
        <v>103.4</v>
      </c>
    </row>
    <row r="302" spans="1:7" ht="63">
      <c r="A302" s="146" t="s">
        <v>290</v>
      </c>
      <c r="B302" s="152" t="s">
        <v>291</v>
      </c>
      <c r="C302" s="153" t="s">
        <v>125</v>
      </c>
      <c r="D302" s="154">
        <v>0</v>
      </c>
      <c r="E302" s="147">
        <v>229.9</v>
      </c>
      <c r="F302" s="147">
        <v>103.5</v>
      </c>
      <c r="G302" s="147">
        <v>103.4</v>
      </c>
    </row>
    <row r="303" spans="1:7" ht="16.5" customHeight="1">
      <c r="A303" s="146" t="s">
        <v>176</v>
      </c>
      <c r="B303" s="152" t="s">
        <v>291</v>
      </c>
      <c r="C303" s="153" t="s">
        <v>177</v>
      </c>
      <c r="D303" s="154">
        <v>0</v>
      </c>
      <c r="E303" s="147">
        <v>229.9</v>
      </c>
      <c r="F303" s="147">
        <v>103.5</v>
      </c>
      <c r="G303" s="147">
        <v>103.4</v>
      </c>
    </row>
    <row r="304" spans="1:7">
      <c r="A304" s="146" t="s">
        <v>278</v>
      </c>
      <c r="B304" s="152" t="s">
        <v>291</v>
      </c>
      <c r="C304" s="153" t="s">
        <v>177</v>
      </c>
      <c r="D304" s="154">
        <v>113</v>
      </c>
      <c r="E304" s="147">
        <v>229.9</v>
      </c>
      <c r="F304" s="147">
        <v>103.5</v>
      </c>
      <c r="G304" s="147">
        <v>103.4</v>
      </c>
    </row>
    <row r="305" spans="1:7" ht="47.25">
      <c r="A305" s="146" t="s">
        <v>292</v>
      </c>
      <c r="B305" s="152" t="s">
        <v>293</v>
      </c>
      <c r="C305" s="153" t="s">
        <v>125</v>
      </c>
      <c r="D305" s="154">
        <v>0</v>
      </c>
      <c r="E305" s="147">
        <v>3749.8</v>
      </c>
      <c r="F305" s="147">
        <v>2796</v>
      </c>
      <c r="G305" s="147">
        <v>21613</v>
      </c>
    </row>
    <row r="306" spans="1:7" ht="31.5">
      <c r="A306" s="146" t="s">
        <v>294</v>
      </c>
      <c r="B306" s="152" t="s">
        <v>295</v>
      </c>
      <c r="C306" s="153" t="s">
        <v>125</v>
      </c>
      <c r="D306" s="154">
        <v>0</v>
      </c>
      <c r="E306" s="147">
        <v>2043.6</v>
      </c>
      <c r="F306" s="147">
        <v>1089.8</v>
      </c>
      <c r="G306" s="147">
        <v>19906.8</v>
      </c>
    </row>
    <row r="307" spans="1:7" ht="63">
      <c r="A307" s="146" t="s">
        <v>296</v>
      </c>
      <c r="B307" s="152" t="s">
        <v>297</v>
      </c>
      <c r="C307" s="153" t="s">
        <v>125</v>
      </c>
      <c r="D307" s="154">
        <v>0</v>
      </c>
      <c r="E307" s="147">
        <v>2043.6</v>
      </c>
      <c r="F307" s="147">
        <v>1089.8</v>
      </c>
      <c r="G307" s="147">
        <v>0</v>
      </c>
    </row>
    <row r="308" spans="1:7" ht="31.5">
      <c r="A308" s="146" t="s">
        <v>132</v>
      </c>
      <c r="B308" s="152" t="s">
        <v>297</v>
      </c>
      <c r="C308" s="153" t="s">
        <v>133</v>
      </c>
      <c r="D308" s="154">
        <v>0</v>
      </c>
      <c r="E308" s="147">
        <v>2043.6</v>
      </c>
      <c r="F308" s="147">
        <v>1089.8</v>
      </c>
      <c r="G308" s="147">
        <v>0</v>
      </c>
    </row>
    <row r="309" spans="1:7" ht="15.75" customHeight="1">
      <c r="A309" s="146" t="s">
        <v>298</v>
      </c>
      <c r="B309" s="152" t="s">
        <v>297</v>
      </c>
      <c r="C309" s="153" t="s">
        <v>133</v>
      </c>
      <c r="D309" s="154">
        <v>605</v>
      </c>
      <c r="E309" s="147">
        <v>2043.6</v>
      </c>
      <c r="F309" s="147">
        <v>1089.8</v>
      </c>
      <c r="G309" s="147">
        <v>0</v>
      </c>
    </row>
    <row r="310" spans="1:7" ht="63">
      <c r="A310" s="146" t="s">
        <v>299</v>
      </c>
      <c r="B310" s="152" t="s">
        <v>300</v>
      </c>
      <c r="C310" s="153" t="s">
        <v>125</v>
      </c>
      <c r="D310" s="154">
        <v>0</v>
      </c>
      <c r="E310" s="147">
        <v>0</v>
      </c>
      <c r="F310" s="147">
        <v>0</v>
      </c>
      <c r="G310" s="147">
        <v>19906.8</v>
      </c>
    </row>
    <row r="311" spans="1:7" ht="31.5">
      <c r="A311" s="146" t="s">
        <v>132</v>
      </c>
      <c r="B311" s="152" t="s">
        <v>300</v>
      </c>
      <c r="C311" s="153" t="s">
        <v>133</v>
      </c>
      <c r="D311" s="154">
        <v>0</v>
      </c>
      <c r="E311" s="147">
        <v>0</v>
      </c>
      <c r="F311" s="147">
        <v>0</v>
      </c>
      <c r="G311" s="147">
        <v>19906.8</v>
      </c>
    </row>
    <row r="312" spans="1:7" ht="15" customHeight="1">
      <c r="A312" s="146" t="s">
        <v>298</v>
      </c>
      <c r="B312" s="152" t="s">
        <v>300</v>
      </c>
      <c r="C312" s="153" t="s">
        <v>133</v>
      </c>
      <c r="D312" s="154">
        <v>605</v>
      </c>
      <c r="E312" s="147">
        <v>0</v>
      </c>
      <c r="F312" s="147">
        <v>0</v>
      </c>
      <c r="G312" s="147">
        <v>19906.8</v>
      </c>
    </row>
    <row r="313" spans="1:7" ht="31.5">
      <c r="A313" s="146" t="s">
        <v>301</v>
      </c>
      <c r="B313" s="152" t="s">
        <v>302</v>
      </c>
      <c r="C313" s="153" t="s">
        <v>125</v>
      </c>
      <c r="D313" s="154">
        <v>0</v>
      </c>
      <c r="E313" s="147">
        <v>1706.2</v>
      </c>
      <c r="F313" s="147">
        <v>1706.2</v>
      </c>
      <c r="G313" s="147">
        <v>1706.2</v>
      </c>
    </row>
    <row r="314" spans="1:7" ht="78.75">
      <c r="A314" s="146" t="s">
        <v>303</v>
      </c>
      <c r="B314" s="152" t="s">
        <v>304</v>
      </c>
      <c r="C314" s="153" t="s">
        <v>125</v>
      </c>
      <c r="D314" s="154">
        <v>0</v>
      </c>
      <c r="E314" s="147">
        <v>1706.2</v>
      </c>
      <c r="F314" s="147">
        <v>1706.2</v>
      </c>
      <c r="G314" s="147">
        <v>1706.2</v>
      </c>
    </row>
    <row r="315" spans="1:7" ht="31.5">
      <c r="A315" s="146" t="s">
        <v>132</v>
      </c>
      <c r="B315" s="152" t="s">
        <v>304</v>
      </c>
      <c r="C315" s="153" t="s">
        <v>133</v>
      </c>
      <c r="D315" s="154">
        <v>0</v>
      </c>
      <c r="E315" s="147">
        <v>1706.2</v>
      </c>
      <c r="F315" s="147">
        <v>1706.2</v>
      </c>
      <c r="G315" s="147">
        <v>1706.2</v>
      </c>
    </row>
    <row r="316" spans="1:7">
      <c r="A316" s="146" t="s">
        <v>305</v>
      </c>
      <c r="B316" s="152" t="s">
        <v>304</v>
      </c>
      <c r="C316" s="153" t="s">
        <v>133</v>
      </c>
      <c r="D316" s="154">
        <v>405</v>
      </c>
      <c r="E316" s="147">
        <v>1706.2</v>
      </c>
      <c r="F316" s="147">
        <v>1706.2</v>
      </c>
      <c r="G316" s="147">
        <v>1706.2</v>
      </c>
    </row>
    <row r="317" spans="1:7" ht="63">
      <c r="A317" s="146" t="s">
        <v>306</v>
      </c>
      <c r="B317" s="152" t="s">
        <v>307</v>
      </c>
      <c r="C317" s="153" t="s">
        <v>125</v>
      </c>
      <c r="D317" s="154">
        <v>0</v>
      </c>
      <c r="E317" s="147">
        <v>267.2</v>
      </c>
      <c r="F317" s="147">
        <v>504</v>
      </c>
      <c r="G317" s="147">
        <v>642.20000000000005</v>
      </c>
    </row>
    <row r="318" spans="1:7" ht="47.25">
      <c r="A318" s="146" t="s">
        <v>308</v>
      </c>
      <c r="B318" s="152" t="s">
        <v>309</v>
      </c>
      <c r="C318" s="153" t="s">
        <v>125</v>
      </c>
      <c r="D318" s="154">
        <v>0</v>
      </c>
      <c r="E318" s="147">
        <v>264.2</v>
      </c>
      <c r="F318" s="147">
        <v>501</v>
      </c>
      <c r="G318" s="147">
        <v>639.20000000000005</v>
      </c>
    </row>
    <row r="319" spans="1:7" ht="63">
      <c r="A319" s="146" t="s">
        <v>211</v>
      </c>
      <c r="B319" s="152" t="s">
        <v>310</v>
      </c>
      <c r="C319" s="153" t="s">
        <v>125</v>
      </c>
      <c r="D319" s="154">
        <v>0</v>
      </c>
      <c r="E319" s="147">
        <v>264.2</v>
      </c>
      <c r="F319" s="147">
        <v>501</v>
      </c>
      <c r="G319" s="147">
        <v>639.20000000000005</v>
      </c>
    </row>
    <row r="320" spans="1:7" ht="31.5">
      <c r="A320" s="146" t="s">
        <v>132</v>
      </c>
      <c r="B320" s="152" t="s">
        <v>310</v>
      </c>
      <c r="C320" s="153" t="s">
        <v>133</v>
      </c>
      <c r="D320" s="154">
        <v>0</v>
      </c>
      <c r="E320" s="147">
        <v>264.2</v>
      </c>
      <c r="F320" s="147">
        <v>501</v>
      </c>
      <c r="G320" s="147">
        <v>639.20000000000005</v>
      </c>
    </row>
    <row r="321" spans="1:7">
      <c r="A321" s="146" t="s">
        <v>134</v>
      </c>
      <c r="B321" s="152" t="s">
        <v>310</v>
      </c>
      <c r="C321" s="153" t="s">
        <v>133</v>
      </c>
      <c r="D321" s="154">
        <v>701</v>
      </c>
      <c r="E321" s="147">
        <v>144.19999999999999</v>
      </c>
      <c r="F321" s="147">
        <v>20</v>
      </c>
      <c r="G321" s="147">
        <v>230</v>
      </c>
    </row>
    <row r="322" spans="1:7">
      <c r="A322" s="146" t="s">
        <v>153</v>
      </c>
      <c r="B322" s="152" t="s">
        <v>310</v>
      </c>
      <c r="C322" s="153" t="s">
        <v>133</v>
      </c>
      <c r="D322" s="154">
        <v>702</v>
      </c>
      <c r="E322" s="147">
        <v>84.3</v>
      </c>
      <c r="F322" s="147">
        <v>470</v>
      </c>
      <c r="G322" s="147">
        <v>230</v>
      </c>
    </row>
    <row r="323" spans="1:7">
      <c r="A323" s="146" t="s">
        <v>194</v>
      </c>
      <c r="B323" s="152" t="s">
        <v>310</v>
      </c>
      <c r="C323" s="153" t="s">
        <v>133</v>
      </c>
      <c r="D323" s="154">
        <v>703</v>
      </c>
      <c r="E323" s="147">
        <v>0</v>
      </c>
      <c r="F323" s="147">
        <v>11</v>
      </c>
      <c r="G323" s="147">
        <v>74.2</v>
      </c>
    </row>
    <row r="324" spans="1:7">
      <c r="A324" s="146" t="s">
        <v>206</v>
      </c>
      <c r="B324" s="152" t="s">
        <v>310</v>
      </c>
      <c r="C324" s="153" t="s">
        <v>133</v>
      </c>
      <c r="D324" s="154">
        <v>709</v>
      </c>
      <c r="E324" s="147">
        <v>0.7</v>
      </c>
      <c r="F324" s="147">
        <v>0</v>
      </c>
      <c r="G324" s="147">
        <v>0</v>
      </c>
    </row>
    <row r="325" spans="1:7">
      <c r="A325" s="146" t="s">
        <v>238</v>
      </c>
      <c r="B325" s="152" t="s">
        <v>310</v>
      </c>
      <c r="C325" s="153" t="s">
        <v>133</v>
      </c>
      <c r="D325" s="154">
        <v>801</v>
      </c>
      <c r="E325" s="147">
        <v>35</v>
      </c>
      <c r="F325" s="147">
        <v>0</v>
      </c>
      <c r="G325" s="147">
        <v>105</v>
      </c>
    </row>
    <row r="326" spans="1:7" ht="63">
      <c r="A326" s="146" t="s">
        <v>311</v>
      </c>
      <c r="B326" s="152" t="s">
        <v>312</v>
      </c>
      <c r="C326" s="153" t="s">
        <v>125</v>
      </c>
      <c r="D326" s="154">
        <v>0</v>
      </c>
      <c r="E326" s="147">
        <v>3</v>
      </c>
      <c r="F326" s="147">
        <v>3</v>
      </c>
      <c r="G326" s="147">
        <v>3</v>
      </c>
    </row>
    <row r="327" spans="1:7" ht="63">
      <c r="A327" s="146" t="s">
        <v>211</v>
      </c>
      <c r="B327" s="152" t="s">
        <v>313</v>
      </c>
      <c r="C327" s="153" t="s">
        <v>125</v>
      </c>
      <c r="D327" s="154">
        <v>0</v>
      </c>
      <c r="E327" s="147">
        <v>3</v>
      </c>
      <c r="F327" s="147">
        <v>3</v>
      </c>
      <c r="G327" s="147">
        <v>3</v>
      </c>
    </row>
    <row r="328" spans="1:7" ht="31.5">
      <c r="A328" s="146" t="s">
        <v>132</v>
      </c>
      <c r="B328" s="152" t="s">
        <v>313</v>
      </c>
      <c r="C328" s="153" t="s">
        <v>133</v>
      </c>
      <c r="D328" s="154">
        <v>0</v>
      </c>
      <c r="E328" s="147">
        <v>3</v>
      </c>
      <c r="F328" s="147">
        <v>3</v>
      </c>
      <c r="G328" s="147">
        <v>3</v>
      </c>
    </row>
    <row r="329" spans="1:7" ht="63">
      <c r="A329" s="146" t="s">
        <v>314</v>
      </c>
      <c r="B329" s="152" t="s">
        <v>313</v>
      </c>
      <c r="C329" s="153" t="s">
        <v>133</v>
      </c>
      <c r="D329" s="154">
        <v>104</v>
      </c>
      <c r="E329" s="147">
        <v>3</v>
      </c>
      <c r="F329" s="147">
        <v>3</v>
      </c>
      <c r="G329" s="147">
        <v>3</v>
      </c>
    </row>
    <row r="330" spans="1:7" ht="47.25">
      <c r="A330" s="146" t="s">
        <v>315</v>
      </c>
      <c r="B330" s="152" t="s">
        <v>316</v>
      </c>
      <c r="C330" s="153" t="s">
        <v>125</v>
      </c>
      <c r="D330" s="154">
        <v>0</v>
      </c>
      <c r="E330" s="147">
        <v>14637.4</v>
      </c>
      <c r="F330" s="147">
        <v>10467.799999999999</v>
      </c>
      <c r="G330" s="147">
        <v>11482.1</v>
      </c>
    </row>
    <row r="331" spans="1:7" ht="31.5" customHeight="1">
      <c r="A331" s="146" t="s">
        <v>317</v>
      </c>
      <c r="B331" s="152" t="s">
        <v>318</v>
      </c>
      <c r="C331" s="153" t="s">
        <v>125</v>
      </c>
      <c r="D331" s="154">
        <v>0</v>
      </c>
      <c r="E331" s="147">
        <v>10278.799999999999</v>
      </c>
      <c r="F331" s="147">
        <v>7305.8</v>
      </c>
      <c r="G331" s="147">
        <v>8022.3</v>
      </c>
    </row>
    <row r="332" spans="1:7" ht="31.5">
      <c r="A332" s="146" t="s">
        <v>204</v>
      </c>
      <c r="B332" s="152" t="s">
        <v>319</v>
      </c>
      <c r="C332" s="153" t="s">
        <v>125</v>
      </c>
      <c r="D332" s="154">
        <v>0</v>
      </c>
      <c r="E332" s="147">
        <v>1041.5999999999999</v>
      </c>
      <c r="F332" s="147">
        <v>104.6</v>
      </c>
      <c r="G332" s="147">
        <v>33.1</v>
      </c>
    </row>
    <row r="333" spans="1:7" ht="78.75">
      <c r="A333" s="146" t="s">
        <v>146</v>
      </c>
      <c r="B333" s="152" t="s">
        <v>319</v>
      </c>
      <c r="C333" s="153" t="s">
        <v>147</v>
      </c>
      <c r="D333" s="154">
        <v>0</v>
      </c>
      <c r="E333" s="147">
        <v>934.1</v>
      </c>
      <c r="F333" s="147">
        <v>0</v>
      </c>
      <c r="G333" s="147">
        <v>0</v>
      </c>
    </row>
    <row r="334" spans="1:7" ht="31.5">
      <c r="A334" s="146" t="s">
        <v>320</v>
      </c>
      <c r="B334" s="152" t="s">
        <v>319</v>
      </c>
      <c r="C334" s="153" t="s">
        <v>147</v>
      </c>
      <c r="D334" s="154">
        <v>505</v>
      </c>
      <c r="E334" s="147">
        <v>934.1</v>
      </c>
      <c r="F334" s="147">
        <v>0</v>
      </c>
      <c r="G334" s="147">
        <v>0</v>
      </c>
    </row>
    <row r="335" spans="1:7" ht="31.5">
      <c r="A335" s="146" t="s">
        <v>132</v>
      </c>
      <c r="B335" s="152" t="s">
        <v>319</v>
      </c>
      <c r="C335" s="153" t="s">
        <v>133</v>
      </c>
      <c r="D335" s="154">
        <v>0</v>
      </c>
      <c r="E335" s="147">
        <v>104.1</v>
      </c>
      <c r="F335" s="147">
        <v>104.6</v>
      </c>
      <c r="G335" s="147">
        <v>33.1</v>
      </c>
    </row>
    <row r="336" spans="1:7" ht="31.5">
      <c r="A336" s="146" t="s">
        <v>320</v>
      </c>
      <c r="B336" s="152" t="s">
        <v>319</v>
      </c>
      <c r="C336" s="153" t="s">
        <v>133</v>
      </c>
      <c r="D336" s="154">
        <v>505</v>
      </c>
      <c r="E336" s="147">
        <v>104.1</v>
      </c>
      <c r="F336" s="147">
        <v>104.6</v>
      </c>
      <c r="G336" s="147">
        <v>33.1</v>
      </c>
    </row>
    <row r="337" spans="1:7" ht="16.5" customHeight="1">
      <c r="A337" s="146" t="s">
        <v>176</v>
      </c>
      <c r="B337" s="152" t="s">
        <v>319</v>
      </c>
      <c r="C337" s="153" t="s">
        <v>177</v>
      </c>
      <c r="D337" s="154">
        <v>0</v>
      </c>
      <c r="E337" s="147">
        <v>3.4</v>
      </c>
      <c r="F337" s="147">
        <v>0</v>
      </c>
      <c r="G337" s="147">
        <v>0</v>
      </c>
    </row>
    <row r="338" spans="1:7" ht="31.5">
      <c r="A338" s="146" t="s">
        <v>320</v>
      </c>
      <c r="B338" s="152" t="s">
        <v>319</v>
      </c>
      <c r="C338" s="153" t="s">
        <v>177</v>
      </c>
      <c r="D338" s="154">
        <v>505</v>
      </c>
      <c r="E338" s="147">
        <v>3.4</v>
      </c>
      <c r="F338" s="147">
        <v>0</v>
      </c>
      <c r="G338" s="147">
        <v>0</v>
      </c>
    </row>
    <row r="339" spans="1:7" ht="173.25">
      <c r="A339" s="146" t="s">
        <v>197</v>
      </c>
      <c r="B339" s="152" t="s">
        <v>321</v>
      </c>
      <c r="C339" s="153" t="s">
        <v>125</v>
      </c>
      <c r="D339" s="154">
        <v>0</v>
      </c>
      <c r="E339" s="147">
        <v>9237.2000000000007</v>
      </c>
      <c r="F339" s="147">
        <v>7201.2</v>
      </c>
      <c r="G339" s="147">
        <v>7989.2</v>
      </c>
    </row>
    <row r="340" spans="1:7" ht="78.75">
      <c r="A340" s="146" t="s">
        <v>146</v>
      </c>
      <c r="B340" s="152" t="s">
        <v>321</v>
      </c>
      <c r="C340" s="153" t="s">
        <v>147</v>
      </c>
      <c r="D340" s="154">
        <v>0</v>
      </c>
      <c r="E340" s="147">
        <v>9237.2000000000007</v>
      </c>
      <c r="F340" s="147">
        <v>7201.2</v>
      </c>
      <c r="G340" s="147">
        <v>7989.2</v>
      </c>
    </row>
    <row r="341" spans="1:7" ht="31.5">
      <c r="A341" s="146" t="s">
        <v>320</v>
      </c>
      <c r="B341" s="152" t="s">
        <v>321</v>
      </c>
      <c r="C341" s="153" t="s">
        <v>147</v>
      </c>
      <c r="D341" s="154">
        <v>505</v>
      </c>
      <c r="E341" s="147">
        <v>9237.2000000000007</v>
      </c>
      <c r="F341" s="147">
        <v>7201.2</v>
      </c>
      <c r="G341" s="147">
        <v>7989.2</v>
      </c>
    </row>
    <row r="342" spans="1:7" ht="31.5">
      <c r="A342" s="146" t="s">
        <v>774</v>
      </c>
      <c r="B342" s="152" t="s">
        <v>775</v>
      </c>
      <c r="C342" s="153" t="s">
        <v>125</v>
      </c>
      <c r="D342" s="154">
        <v>0</v>
      </c>
      <c r="E342" s="147">
        <v>4358.6000000000004</v>
      </c>
      <c r="F342" s="147">
        <v>3162</v>
      </c>
      <c r="G342" s="147">
        <v>3459.8</v>
      </c>
    </row>
    <row r="343" spans="1:7" ht="15.75" customHeight="1">
      <c r="A343" s="146" t="s">
        <v>140</v>
      </c>
      <c r="B343" s="152" t="s">
        <v>776</v>
      </c>
      <c r="C343" s="153" t="s">
        <v>125</v>
      </c>
      <c r="D343" s="154">
        <v>0</v>
      </c>
      <c r="E343" s="147">
        <v>152.30000000000001</v>
      </c>
      <c r="F343" s="147">
        <v>105.7</v>
      </c>
      <c r="G343" s="147">
        <v>105.7</v>
      </c>
    </row>
    <row r="344" spans="1:7" ht="31.5">
      <c r="A344" s="146" t="s">
        <v>132</v>
      </c>
      <c r="B344" s="152" t="s">
        <v>776</v>
      </c>
      <c r="C344" s="153" t="s">
        <v>133</v>
      </c>
      <c r="D344" s="154">
        <v>0</v>
      </c>
      <c r="E344" s="147">
        <v>152.30000000000001</v>
      </c>
      <c r="F344" s="147">
        <v>105.7</v>
      </c>
      <c r="G344" s="147">
        <v>105.7</v>
      </c>
    </row>
    <row r="345" spans="1:7">
      <c r="A345" s="146" t="s">
        <v>278</v>
      </c>
      <c r="B345" s="152" t="s">
        <v>776</v>
      </c>
      <c r="C345" s="153" t="s">
        <v>133</v>
      </c>
      <c r="D345" s="154">
        <v>113</v>
      </c>
      <c r="E345" s="147">
        <v>152.30000000000001</v>
      </c>
      <c r="F345" s="147">
        <v>105.7</v>
      </c>
      <c r="G345" s="147">
        <v>105.7</v>
      </c>
    </row>
    <row r="346" spans="1:7" ht="173.25">
      <c r="A346" s="146" t="s">
        <v>197</v>
      </c>
      <c r="B346" s="152" t="s">
        <v>777</v>
      </c>
      <c r="C346" s="153" t="s">
        <v>125</v>
      </c>
      <c r="D346" s="154">
        <v>0</v>
      </c>
      <c r="E346" s="147">
        <v>4206.3</v>
      </c>
      <c r="F346" s="147">
        <v>3056.3</v>
      </c>
      <c r="G346" s="147">
        <v>3354.1</v>
      </c>
    </row>
    <row r="347" spans="1:7" ht="78.75">
      <c r="A347" s="146" t="s">
        <v>146</v>
      </c>
      <c r="B347" s="152" t="s">
        <v>777</v>
      </c>
      <c r="C347" s="153" t="s">
        <v>147</v>
      </c>
      <c r="D347" s="154">
        <v>0</v>
      </c>
      <c r="E347" s="147">
        <v>4206.3</v>
      </c>
      <c r="F347" s="147">
        <v>3056.3</v>
      </c>
      <c r="G347" s="147">
        <v>3354.1</v>
      </c>
    </row>
    <row r="348" spans="1:7">
      <c r="A348" s="146" t="s">
        <v>278</v>
      </c>
      <c r="B348" s="152" t="s">
        <v>777</v>
      </c>
      <c r="C348" s="153" t="s">
        <v>147</v>
      </c>
      <c r="D348" s="154">
        <v>113</v>
      </c>
      <c r="E348" s="147">
        <v>4206.3</v>
      </c>
      <c r="F348" s="147">
        <v>3056.3</v>
      </c>
      <c r="G348" s="147">
        <v>3354.1</v>
      </c>
    </row>
    <row r="349" spans="1:7" ht="47.25">
      <c r="A349" s="146" t="s">
        <v>322</v>
      </c>
      <c r="B349" s="152" t="s">
        <v>323</v>
      </c>
      <c r="C349" s="153" t="s">
        <v>125</v>
      </c>
      <c r="D349" s="154">
        <v>0</v>
      </c>
      <c r="E349" s="147">
        <v>570</v>
      </c>
      <c r="F349" s="147">
        <v>0</v>
      </c>
      <c r="G349" s="147">
        <v>0</v>
      </c>
    </row>
    <row r="350" spans="1:7" ht="47.25">
      <c r="A350" s="146" t="s">
        <v>324</v>
      </c>
      <c r="B350" s="152" t="s">
        <v>325</v>
      </c>
      <c r="C350" s="153" t="s">
        <v>125</v>
      </c>
      <c r="D350" s="154">
        <v>0</v>
      </c>
      <c r="E350" s="147">
        <v>570</v>
      </c>
      <c r="F350" s="147">
        <v>0</v>
      </c>
      <c r="G350" s="147">
        <v>0</v>
      </c>
    </row>
    <row r="351" spans="1:7" ht="47.25">
      <c r="A351" s="146" t="s">
        <v>326</v>
      </c>
      <c r="B351" s="152" t="s">
        <v>327</v>
      </c>
      <c r="C351" s="153" t="s">
        <v>125</v>
      </c>
      <c r="D351" s="154">
        <v>0</v>
      </c>
      <c r="E351" s="147">
        <v>570</v>
      </c>
      <c r="F351" s="147">
        <v>0</v>
      </c>
      <c r="G351" s="147">
        <v>0</v>
      </c>
    </row>
    <row r="352" spans="1:7" ht="31.5">
      <c r="A352" s="146" t="s">
        <v>132</v>
      </c>
      <c r="B352" s="152" t="s">
        <v>327</v>
      </c>
      <c r="C352" s="153" t="s">
        <v>133</v>
      </c>
      <c r="D352" s="154">
        <v>0</v>
      </c>
      <c r="E352" s="147">
        <v>570</v>
      </c>
      <c r="F352" s="147">
        <v>0</v>
      </c>
      <c r="G352" s="147">
        <v>0</v>
      </c>
    </row>
    <row r="353" spans="1:7" ht="15.75" customHeight="1">
      <c r="A353" s="146" t="s">
        <v>328</v>
      </c>
      <c r="B353" s="152" t="s">
        <v>327</v>
      </c>
      <c r="C353" s="153" t="s">
        <v>133</v>
      </c>
      <c r="D353" s="154">
        <v>412</v>
      </c>
      <c r="E353" s="147">
        <v>570</v>
      </c>
      <c r="F353" s="147">
        <v>0</v>
      </c>
      <c r="G353" s="147">
        <v>0</v>
      </c>
    </row>
    <row r="354" spans="1:7" s="157" customFormat="1" ht="47.25">
      <c r="A354" s="144" t="s">
        <v>329</v>
      </c>
      <c r="B354" s="149" t="s">
        <v>330</v>
      </c>
      <c r="C354" s="150" t="s">
        <v>125</v>
      </c>
      <c r="D354" s="151">
        <v>0</v>
      </c>
      <c r="E354" s="145">
        <v>211955.6</v>
      </c>
      <c r="F354" s="145">
        <v>169604.5</v>
      </c>
      <c r="G354" s="145">
        <v>175770.1</v>
      </c>
    </row>
    <row r="355" spans="1:7" ht="78.75">
      <c r="A355" s="146" t="s">
        <v>331</v>
      </c>
      <c r="B355" s="152" t="s">
        <v>332</v>
      </c>
      <c r="C355" s="153" t="s">
        <v>125</v>
      </c>
      <c r="D355" s="154">
        <v>0</v>
      </c>
      <c r="E355" s="147">
        <v>55849.3</v>
      </c>
      <c r="F355" s="147">
        <v>43903.3</v>
      </c>
      <c r="G355" s="147">
        <v>48790.6</v>
      </c>
    </row>
    <row r="356" spans="1:7" ht="94.5">
      <c r="A356" s="146" t="s">
        <v>333</v>
      </c>
      <c r="B356" s="152" t="s">
        <v>334</v>
      </c>
      <c r="C356" s="153" t="s">
        <v>125</v>
      </c>
      <c r="D356" s="154">
        <v>0</v>
      </c>
      <c r="E356" s="147">
        <v>55849.3</v>
      </c>
      <c r="F356" s="147">
        <v>43731.199999999997</v>
      </c>
      <c r="G356" s="147">
        <v>48422.8</v>
      </c>
    </row>
    <row r="357" spans="1:7" ht="31.5">
      <c r="A357" s="146" t="s">
        <v>137</v>
      </c>
      <c r="B357" s="152" t="s">
        <v>335</v>
      </c>
      <c r="C357" s="153" t="s">
        <v>125</v>
      </c>
      <c r="D357" s="154">
        <v>0</v>
      </c>
      <c r="E357" s="147">
        <v>45</v>
      </c>
      <c r="F357" s="147">
        <v>16</v>
      </c>
      <c r="G357" s="147">
        <v>0</v>
      </c>
    </row>
    <row r="358" spans="1:7" ht="31.5">
      <c r="A358" s="146" t="s">
        <v>132</v>
      </c>
      <c r="B358" s="152" t="s">
        <v>335</v>
      </c>
      <c r="C358" s="153" t="s">
        <v>133</v>
      </c>
      <c r="D358" s="154">
        <v>0</v>
      </c>
      <c r="E358" s="147">
        <v>45</v>
      </c>
      <c r="F358" s="147">
        <v>16</v>
      </c>
      <c r="G358" s="147">
        <v>0</v>
      </c>
    </row>
    <row r="359" spans="1:7" ht="31.5">
      <c r="A359" s="146" t="s">
        <v>139</v>
      </c>
      <c r="B359" s="152" t="s">
        <v>335</v>
      </c>
      <c r="C359" s="153" t="s">
        <v>133</v>
      </c>
      <c r="D359" s="154">
        <v>705</v>
      </c>
      <c r="E359" s="147">
        <v>45</v>
      </c>
      <c r="F359" s="147">
        <v>16</v>
      </c>
      <c r="G359" s="147">
        <v>0</v>
      </c>
    </row>
    <row r="360" spans="1:7" ht="31.5">
      <c r="A360" s="146" t="s">
        <v>268</v>
      </c>
      <c r="B360" s="152" t="s">
        <v>336</v>
      </c>
      <c r="C360" s="153" t="s">
        <v>125</v>
      </c>
      <c r="D360" s="154">
        <v>0</v>
      </c>
      <c r="E360" s="147">
        <v>5161.6000000000004</v>
      </c>
      <c r="F360" s="147">
        <v>2462.6999999999998</v>
      </c>
      <c r="G360" s="147">
        <v>2553.8000000000002</v>
      </c>
    </row>
    <row r="361" spans="1:7" ht="78.75">
      <c r="A361" s="146" t="s">
        <v>146</v>
      </c>
      <c r="B361" s="152" t="s">
        <v>336</v>
      </c>
      <c r="C361" s="153" t="s">
        <v>147</v>
      </c>
      <c r="D361" s="154">
        <v>0</v>
      </c>
      <c r="E361" s="147">
        <v>2627</v>
      </c>
      <c r="F361" s="147">
        <v>0</v>
      </c>
      <c r="G361" s="147">
        <v>0</v>
      </c>
    </row>
    <row r="362" spans="1:7" ht="47.25">
      <c r="A362" s="146" t="s">
        <v>337</v>
      </c>
      <c r="B362" s="152" t="s">
        <v>336</v>
      </c>
      <c r="C362" s="153" t="s">
        <v>147</v>
      </c>
      <c r="D362" s="154">
        <v>106</v>
      </c>
      <c r="E362" s="147">
        <v>2627</v>
      </c>
      <c r="F362" s="147">
        <v>0</v>
      </c>
      <c r="G362" s="147">
        <v>0</v>
      </c>
    </row>
    <row r="363" spans="1:7" ht="31.5">
      <c r="A363" s="146" t="s">
        <v>132</v>
      </c>
      <c r="B363" s="152" t="s">
        <v>336</v>
      </c>
      <c r="C363" s="153" t="s">
        <v>133</v>
      </c>
      <c r="D363" s="154">
        <v>0</v>
      </c>
      <c r="E363" s="147">
        <v>2534.6</v>
      </c>
      <c r="F363" s="147">
        <v>2462.6999999999998</v>
      </c>
      <c r="G363" s="147">
        <v>2553.8000000000002</v>
      </c>
    </row>
    <row r="364" spans="1:7" ht="47.25">
      <c r="A364" s="146" t="s">
        <v>337</v>
      </c>
      <c r="B364" s="152" t="s">
        <v>336</v>
      </c>
      <c r="C364" s="153" t="s">
        <v>133</v>
      </c>
      <c r="D364" s="154">
        <v>106</v>
      </c>
      <c r="E364" s="147">
        <v>2534.6</v>
      </c>
      <c r="F364" s="147">
        <v>2462.6999999999998</v>
      </c>
      <c r="G364" s="147">
        <v>2553.8000000000002</v>
      </c>
    </row>
    <row r="365" spans="1:7" ht="15.75" customHeight="1">
      <c r="A365" s="146" t="s">
        <v>140</v>
      </c>
      <c r="B365" s="152" t="s">
        <v>338</v>
      </c>
      <c r="C365" s="153" t="s">
        <v>125</v>
      </c>
      <c r="D365" s="154">
        <v>0</v>
      </c>
      <c r="E365" s="147">
        <v>1725</v>
      </c>
      <c r="F365" s="147">
        <v>1463.4</v>
      </c>
      <c r="G365" s="147">
        <v>1463.4</v>
      </c>
    </row>
    <row r="366" spans="1:7" ht="31.5">
      <c r="A366" s="146" t="s">
        <v>132</v>
      </c>
      <c r="B366" s="152" t="s">
        <v>338</v>
      </c>
      <c r="C366" s="153" t="s">
        <v>133</v>
      </c>
      <c r="D366" s="154">
        <v>0</v>
      </c>
      <c r="E366" s="147">
        <v>1725</v>
      </c>
      <c r="F366" s="147">
        <v>1463.4</v>
      </c>
      <c r="G366" s="147">
        <v>1463.4</v>
      </c>
    </row>
    <row r="367" spans="1:7">
      <c r="A367" s="146" t="s">
        <v>278</v>
      </c>
      <c r="B367" s="152" t="s">
        <v>338</v>
      </c>
      <c r="C367" s="153" t="s">
        <v>133</v>
      </c>
      <c r="D367" s="154">
        <v>113</v>
      </c>
      <c r="E367" s="147">
        <v>1725</v>
      </c>
      <c r="F367" s="147">
        <v>1463.4</v>
      </c>
      <c r="G367" s="147">
        <v>1463.4</v>
      </c>
    </row>
    <row r="368" spans="1:7" ht="94.5">
      <c r="A368" s="146" t="s">
        <v>339</v>
      </c>
      <c r="B368" s="152" t="s">
        <v>340</v>
      </c>
      <c r="C368" s="153" t="s">
        <v>125</v>
      </c>
      <c r="D368" s="154">
        <v>0</v>
      </c>
      <c r="E368" s="147">
        <v>57.9</v>
      </c>
      <c r="F368" s="147">
        <v>47.8</v>
      </c>
      <c r="G368" s="147">
        <v>49.2</v>
      </c>
    </row>
    <row r="369" spans="1:7" ht="78.75">
      <c r="A369" s="146" t="s">
        <v>146</v>
      </c>
      <c r="B369" s="152" t="s">
        <v>340</v>
      </c>
      <c r="C369" s="153" t="s">
        <v>147</v>
      </c>
      <c r="D369" s="154">
        <v>0</v>
      </c>
      <c r="E369" s="147">
        <v>57.9</v>
      </c>
      <c r="F369" s="147">
        <v>47.8</v>
      </c>
      <c r="G369" s="147">
        <v>49.2</v>
      </c>
    </row>
    <row r="370" spans="1:7" ht="47.25">
      <c r="A370" s="146" t="s">
        <v>337</v>
      </c>
      <c r="B370" s="152" t="s">
        <v>340</v>
      </c>
      <c r="C370" s="153" t="s">
        <v>147</v>
      </c>
      <c r="D370" s="154">
        <v>106</v>
      </c>
      <c r="E370" s="147">
        <v>57.9</v>
      </c>
      <c r="F370" s="147">
        <v>47.8</v>
      </c>
      <c r="G370" s="147">
        <v>49.2</v>
      </c>
    </row>
    <row r="371" spans="1:7" ht="173.25">
      <c r="A371" s="146" t="s">
        <v>197</v>
      </c>
      <c r="B371" s="152" t="s">
        <v>341</v>
      </c>
      <c r="C371" s="153" t="s">
        <v>125</v>
      </c>
      <c r="D371" s="154">
        <v>0</v>
      </c>
      <c r="E371" s="147">
        <v>48859.8</v>
      </c>
      <c r="F371" s="147">
        <v>39741.300000000003</v>
      </c>
      <c r="G371" s="147">
        <v>44356.4</v>
      </c>
    </row>
    <row r="372" spans="1:7" ht="78.75">
      <c r="A372" s="146" t="s">
        <v>146</v>
      </c>
      <c r="B372" s="152" t="s">
        <v>341</v>
      </c>
      <c r="C372" s="153" t="s">
        <v>147</v>
      </c>
      <c r="D372" s="154">
        <v>0</v>
      </c>
      <c r="E372" s="147">
        <v>48857.599999999999</v>
      </c>
      <c r="F372" s="147">
        <v>39741.300000000003</v>
      </c>
      <c r="G372" s="147">
        <v>44356.4</v>
      </c>
    </row>
    <row r="373" spans="1:7">
      <c r="A373" s="146" t="s">
        <v>278</v>
      </c>
      <c r="B373" s="152" t="s">
        <v>341</v>
      </c>
      <c r="C373" s="153" t="s">
        <v>147</v>
      </c>
      <c r="D373" s="154">
        <v>113</v>
      </c>
      <c r="E373" s="147">
        <v>34975.599999999999</v>
      </c>
      <c r="F373" s="147">
        <v>28842.3</v>
      </c>
      <c r="G373" s="147">
        <v>32290.5</v>
      </c>
    </row>
    <row r="374" spans="1:7" ht="47.25">
      <c r="A374" s="146" t="s">
        <v>337</v>
      </c>
      <c r="B374" s="152" t="s">
        <v>341</v>
      </c>
      <c r="C374" s="153" t="s">
        <v>147</v>
      </c>
      <c r="D374" s="154">
        <v>106</v>
      </c>
      <c r="E374" s="147">
        <v>13882</v>
      </c>
      <c r="F374" s="147">
        <v>10899</v>
      </c>
      <c r="G374" s="147">
        <v>12065.9</v>
      </c>
    </row>
    <row r="375" spans="1:7" ht="16.5" customHeight="1">
      <c r="A375" s="146" t="s">
        <v>176</v>
      </c>
      <c r="B375" s="152" t="s">
        <v>341</v>
      </c>
      <c r="C375" s="153" t="s">
        <v>177</v>
      </c>
      <c r="D375" s="154">
        <v>0</v>
      </c>
      <c r="E375" s="147">
        <v>2.2000000000000002</v>
      </c>
      <c r="F375" s="147">
        <v>0</v>
      </c>
      <c r="G375" s="147">
        <v>0</v>
      </c>
    </row>
    <row r="376" spans="1:7">
      <c r="A376" s="146" t="s">
        <v>278</v>
      </c>
      <c r="B376" s="152" t="s">
        <v>341</v>
      </c>
      <c r="C376" s="153" t="s">
        <v>177</v>
      </c>
      <c r="D376" s="154">
        <v>113</v>
      </c>
      <c r="E376" s="147">
        <v>2.2000000000000002</v>
      </c>
      <c r="F376" s="147">
        <v>0</v>
      </c>
      <c r="G376" s="147">
        <v>0</v>
      </c>
    </row>
    <row r="377" spans="1:7" ht="31.5">
      <c r="A377" s="146" t="s">
        <v>342</v>
      </c>
      <c r="B377" s="152" t="s">
        <v>343</v>
      </c>
      <c r="C377" s="153" t="s">
        <v>125</v>
      </c>
      <c r="D377" s="154">
        <v>0</v>
      </c>
      <c r="E377" s="147">
        <v>0</v>
      </c>
      <c r="F377" s="147">
        <v>172.1</v>
      </c>
      <c r="G377" s="147">
        <v>367.8</v>
      </c>
    </row>
    <row r="378" spans="1:7">
      <c r="A378" s="146" t="s">
        <v>344</v>
      </c>
      <c r="B378" s="152" t="s">
        <v>345</v>
      </c>
      <c r="C378" s="153" t="s">
        <v>125</v>
      </c>
      <c r="D378" s="154">
        <v>0</v>
      </c>
      <c r="E378" s="147">
        <v>0</v>
      </c>
      <c r="F378" s="147">
        <v>172.1</v>
      </c>
      <c r="G378" s="147">
        <v>367.8</v>
      </c>
    </row>
    <row r="379" spans="1:7" ht="31.5">
      <c r="A379" s="146" t="s">
        <v>346</v>
      </c>
      <c r="B379" s="152" t="s">
        <v>345</v>
      </c>
      <c r="C379" s="153" t="s">
        <v>347</v>
      </c>
      <c r="D379" s="154">
        <v>0</v>
      </c>
      <c r="E379" s="147">
        <v>0</v>
      </c>
      <c r="F379" s="147">
        <v>172.1</v>
      </c>
      <c r="G379" s="147">
        <v>367.8</v>
      </c>
    </row>
    <row r="380" spans="1:7" ht="31.5">
      <c r="A380" s="146" t="s">
        <v>348</v>
      </c>
      <c r="B380" s="152" t="s">
        <v>345</v>
      </c>
      <c r="C380" s="153" t="s">
        <v>347</v>
      </c>
      <c r="D380" s="154">
        <v>1301</v>
      </c>
      <c r="E380" s="147">
        <v>0</v>
      </c>
      <c r="F380" s="147">
        <v>172.1</v>
      </c>
      <c r="G380" s="147">
        <v>367.8</v>
      </c>
    </row>
    <row r="381" spans="1:7" ht="63">
      <c r="A381" s="146" t="s">
        <v>349</v>
      </c>
      <c r="B381" s="152" t="s">
        <v>350</v>
      </c>
      <c r="C381" s="153" t="s">
        <v>125</v>
      </c>
      <c r="D381" s="154">
        <v>0</v>
      </c>
      <c r="E381" s="147">
        <v>156106.29999999999</v>
      </c>
      <c r="F381" s="147">
        <v>125701.2</v>
      </c>
      <c r="G381" s="147">
        <v>126979.5</v>
      </c>
    </row>
    <row r="382" spans="1:7" ht="47.25">
      <c r="A382" s="146" t="s">
        <v>351</v>
      </c>
      <c r="B382" s="152" t="s">
        <v>352</v>
      </c>
      <c r="C382" s="153" t="s">
        <v>125</v>
      </c>
      <c r="D382" s="154">
        <v>0</v>
      </c>
      <c r="E382" s="147">
        <v>156106.29999999999</v>
      </c>
      <c r="F382" s="147">
        <v>125701.2</v>
      </c>
      <c r="G382" s="147">
        <v>126979.5</v>
      </c>
    </row>
    <row r="383" spans="1:7" ht="31.5">
      <c r="A383" s="146" t="s">
        <v>353</v>
      </c>
      <c r="B383" s="152" t="s">
        <v>354</v>
      </c>
      <c r="C383" s="153" t="s">
        <v>125</v>
      </c>
      <c r="D383" s="154">
        <v>0</v>
      </c>
      <c r="E383" s="147">
        <v>14171.4</v>
      </c>
      <c r="F383" s="147">
        <v>13724.5</v>
      </c>
      <c r="G383" s="147">
        <v>14984.4</v>
      </c>
    </row>
    <row r="384" spans="1:7">
      <c r="A384" s="146" t="s">
        <v>355</v>
      </c>
      <c r="B384" s="152" t="s">
        <v>354</v>
      </c>
      <c r="C384" s="153" t="s">
        <v>356</v>
      </c>
      <c r="D384" s="154">
        <v>0</v>
      </c>
      <c r="E384" s="147">
        <v>14171.4</v>
      </c>
      <c r="F384" s="147">
        <v>13724.5</v>
      </c>
      <c r="G384" s="147">
        <v>14984.4</v>
      </c>
    </row>
    <row r="385" spans="1:7" ht="47.25">
      <c r="A385" s="146" t="s">
        <v>357</v>
      </c>
      <c r="B385" s="152" t="s">
        <v>354</v>
      </c>
      <c r="C385" s="153" t="s">
        <v>356</v>
      </c>
      <c r="D385" s="154">
        <v>1401</v>
      </c>
      <c r="E385" s="147">
        <v>14171.4</v>
      </c>
      <c r="F385" s="147">
        <v>13724.5</v>
      </c>
      <c r="G385" s="147">
        <v>14984.4</v>
      </c>
    </row>
    <row r="386" spans="1:7" ht="45.75" customHeight="1">
      <c r="A386" s="146" t="s">
        <v>358</v>
      </c>
      <c r="B386" s="152" t="s">
        <v>359</v>
      </c>
      <c r="C386" s="153" t="s">
        <v>125</v>
      </c>
      <c r="D386" s="154">
        <v>0</v>
      </c>
      <c r="E386" s="147">
        <v>14135</v>
      </c>
      <c r="F386" s="147">
        <v>9000</v>
      </c>
      <c r="G386" s="147">
        <v>9000</v>
      </c>
    </row>
    <row r="387" spans="1:7">
      <c r="A387" s="146" t="s">
        <v>355</v>
      </c>
      <c r="B387" s="152" t="s">
        <v>359</v>
      </c>
      <c r="C387" s="153" t="s">
        <v>356</v>
      </c>
      <c r="D387" s="154">
        <v>0</v>
      </c>
      <c r="E387" s="147">
        <v>14135</v>
      </c>
      <c r="F387" s="147">
        <v>9000</v>
      </c>
      <c r="G387" s="147">
        <v>9000</v>
      </c>
    </row>
    <row r="388" spans="1:7" ht="17.25" customHeight="1">
      <c r="A388" s="146" t="s">
        <v>360</v>
      </c>
      <c r="B388" s="152" t="s">
        <v>359</v>
      </c>
      <c r="C388" s="153" t="s">
        <v>356</v>
      </c>
      <c r="D388" s="154">
        <v>1403</v>
      </c>
      <c r="E388" s="147">
        <v>14135</v>
      </c>
      <c r="F388" s="147">
        <v>9000</v>
      </c>
      <c r="G388" s="147">
        <v>9000</v>
      </c>
    </row>
    <row r="389" spans="1:7" ht="94.5">
      <c r="A389" s="146" t="s">
        <v>339</v>
      </c>
      <c r="B389" s="152" t="s">
        <v>361</v>
      </c>
      <c r="C389" s="153" t="s">
        <v>125</v>
      </c>
      <c r="D389" s="154">
        <v>0</v>
      </c>
      <c r="E389" s="147">
        <v>127799.9</v>
      </c>
      <c r="F389" s="147">
        <v>102976.7</v>
      </c>
      <c r="G389" s="147">
        <v>102995.1</v>
      </c>
    </row>
    <row r="390" spans="1:7">
      <c r="A390" s="146" t="s">
        <v>355</v>
      </c>
      <c r="B390" s="152" t="s">
        <v>361</v>
      </c>
      <c r="C390" s="153" t="s">
        <v>356</v>
      </c>
      <c r="D390" s="154">
        <v>0</v>
      </c>
      <c r="E390" s="147">
        <v>127799.9</v>
      </c>
      <c r="F390" s="147">
        <v>102976.7</v>
      </c>
      <c r="G390" s="147">
        <v>102995.1</v>
      </c>
    </row>
    <row r="391" spans="1:7" ht="47.25">
      <c r="A391" s="146" t="s">
        <v>357</v>
      </c>
      <c r="B391" s="152" t="s">
        <v>361</v>
      </c>
      <c r="C391" s="153" t="s">
        <v>356</v>
      </c>
      <c r="D391" s="154">
        <v>1401</v>
      </c>
      <c r="E391" s="147">
        <v>127799.9</v>
      </c>
      <c r="F391" s="147">
        <v>102976.7</v>
      </c>
      <c r="G391" s="147">
        <v>102995.1</v>
      </c>
    </row>
    <row r="392" spans="1:7" s="157" customFormat="1" ht="47.25">
      <c r="A392" s="144" t="s">
        <v>362</v>
      </c>
      <c r="B392" s="149" t="s">
        <v>363</v>
      </c>
      <c r="C392" s="150" t="s">
        <v>125</v>
      </c>
      <c r="D392" s="151">
        <v>0</v>
      </c>
      <c r="E392" s="145">
        <v>53455.5</v>
      </c>
      <c r="F392" s="145">
        <v>44725.4</v>
      </c>
      <c r="G392" s="145">
        <v>48228.7</v>
      </c>
    </row>
    <row r="393" spans="1:7" ht="63">
      <c r="A393" s="146" t="s">
        <v>364</v>
      </c>
      <c r="B393" s="152" t="s">
        <v>365</v>
      </c>
      <c r="C393" s="153" t="s">
        <v>125</v>
      </c>
      <c r="D393" s="154">
        <v>0</v>
      </c>
      <c r="E393" s="147">
        <v>951.7</v>
      </c>
      <c r="F393" s="147">
        <v>804.9</v>
      </c>
      <c r="G393" s="147">
        <v>804.9</v>
      </c>
    </row>
    <row r="394" spans="1:7" ht="47.25">
      <c r="A394" s="146" t="s">
        <v>366</v>
      </c>
      <c r="B394" s="152" t="s">
        <v>367</v>
      </c>
      <c r="C394" s="153" t="s">
        <v>125</v>
      </c>
      <c r="D394" s="154">
        <v>0</v>
      </c>
      <c r="E394" s="147">
        <v>951.7</v>
      </c>
      <c r="F394" s="147">
        <v>804.9</v>
      </c>
      <c r="G394" s="147">
        <v>804.9</v>
      </c>
    </row>
    <row r="395" spans="1:7" ht="31.5">
      <c r="A395" s="146" t="s">
        <v>368</v>
      </c>
      <c r="B395" s="152" t="s">
        <v>369</v>
      </c>
      <c r="C395" s="153" t="s">
        <v>125</v>
      </c>
      <c r="D395" s="154">
        <v>0</v>
      </c>
      <c r="E395" s="147">
        <v>300</v>
      </c>
      <c r="F395" s="147">
        <v>300</v>
      </c>
      <c r="G395" s="147">
        <v>300</v>
      </c>
    </row>
    <row r="396" spans="1:7" ht="31.5">
      <c r="A396" s="146" t="s">
        <v>132</v>
      </c>
      <c r="B396" s="152" t="s">
        <v>369</v>
      </c>
      <c r="C396" s="153" t="s">
        <v>133</v>
      </c>
      <c r="D396" s="154">
        <v>0</v>
      </c>
      <c r="E396" s="147">
        <v>300</v>
      </c>
      <c r="F396" s="147">
        <v>300</v>
      </c>
      <c r="G396" s="147">
        <v>300</v>
      </c>
    </row>
    <row r="397" spans="1:7">
      <c r="A397" s="146" t="s">
        <v>278</v>
      </c>
      <c r="B397" s="152" t="s">
        <v>369</v>
      </c>
      <c r="C397" s="153" t="s">
        <v>133</v>
      </c>
      <c r="D397" s="154">
        <v>113</v>
      </c>
      <c r="E397" s="147">
        <v>300</v>
      </c>
      <c r="F397" s="147">
        <v>300</v>
      </c>
      <c r="G397" s="147">
        <v>300</v>
      </c>
    </row>
    <row r="398" spans="1:7" ht="31.5">
      <c r="A398" s="146" t="s">
        <v>370</v>
      </c>
      <c r="B398" s="152" t="s">
        <v>371</v>
      </c>
      <c r="C398" s="153" t="s">
        <v>125</v>
      </c>
      <c r="D398" s="154">
        <v>0</v>
      </c>
      <c r="E398" s="147">
        <v>200</v>
      </c>
      <c r="F398" s="147">
        <v>200</v>
      </c>
      <c r="G398" s="147">
        <v>200</v>
      </c>
    </row>
    <row r="399" spans="1:7" ht="31.5">
      <c r="A399" s="146" t="s">
        <v>132</v>
      </c>
      <c r="B399" s="152" t="s">
        <v>371</v>
      </c>
      <c r="C399" s="153" t="s">
        <v>133</v>
      </c>
      <c r="D399" s="154">
        <v>0</v>
      </c>
      <c r="E399" s="147">
        <v>200</v>
      </c>
      <c r="F399" s="147">
        <v>200</v>
      </c>
      <c r="G399" s="147">
        <v>200</v>
      </c>
    </row>
    <row r="400" spans="1:7">
      <c r="A400" s="146" t="s">
        <v>278</v>
      </c>
      <c r="B400" s="152" t="s">
        <v>371</v>
      </c>
      <c r="C400" s="153" t="s">
        <v>133</v>
      </c>
      <c r="D400" s="154">
        <v>113</v>
      </c>
      <c r="E400" s="147">
        <v>200</v>
      </c>
      <c r="F400" s="147">
        <v>200</v>
      </c>
      <c r="G400" s="147">
        <v>200</v>
      </c>
    </row>
    <row r="401" spans="1:7" ht="47.25" customHeight="1">
      <c r="A401" s="146" t="s">
        <v>372</v>
      </c>
      <c r="B401" s="152" t="s">
        <v>373</v>
      </c>
      <c r="C401" s="153" t="s">
        <v>125</v>
      </c>
      <c r="D401" s="154">
        <v>0</v>
      </c>
      <c r="E401" s="147">
        <v>100</v>
      </c>
      <c r="F401" s="147">
        <v>100</v>
      </c>
      <c r="G401" s="147">
        <v>100</v>
      </c>
    </row>
    <row r="402" spans="1:7" ht="31.5">
      <c r="A402" s="146" t="s">
        <v>132</v>
      </c>
      <c r="B402" s="152" t="s">
        <v>373</v>
      </c>
      <c r="C402" s="153" t="s">
        <v>133</v>
      </c>
      <c r="D402" s="154">
        <v>0</v>
      </c>
      <c r="E402" s="147">
        <v>100</v>
      </c>
      <c r="F402" s="147">
        <v>100</v>
      </c>
      <c r="G402" s="147">
        <v>100</v>
      </c>
    </row>
    <row r="403" spans="1:7" ht="15.75" customHeight="1">
      <c r="A403" s="146" t="s">
        <v>328</v>
      </c>
      <c r="B403" s="152" t="s">
        <v>373</v>
      </c>
      <c r="C403" s="153" t="s">
        <v>133</v>
      </c>
      <c r="D403" s="154">
        <v>412</v>
      </c>
      <c r="E403" s="147">
        <v>100</v>
      </c>
      <c r="F403" s="147">
        <v>100</v>
      </c>
      <c r="G403" s="147">
        <v>100</v>
      </c>
    </row>
    <row r="404" spans="1:7">
      <c r="A404" s="146" t="s">
        <v>374</v>
      </c>
      <c r="B404" s="152" t="s">
        <v>375</v>
      </c>
      <c r="C404" s="153" t="s">
        <v>125</v>
      </c>
      <c r="D404" s="154">
        <v>0</v>
      </c>
      <c r="E404" s="147">
        <v>347.8</v>
      </c>
      <c r="F404" s="147">
        <v>201</v>
      </c>
      <c r="G404" s="147">
        <v>201</v>
      </c>
    </row>
    <row r="405" spans="1:7" ht="31.5">
      <c r="A405" s="146" t="s">
        <v>132</v>
      </c>
      <c r="B405" s="152" t="s">
        <v>375</v>
      </c>
      <c r="C405" s="153" t="s">
        <v>133</v>
      </c>
      <c r="D405" s="154">
        <v>0</v>
      </c>
      <c r="E405" s="147">
        <v>252.1</v>
      </c>
      <c r="F405" s="147">
        <v>105.4</v>
      </c>
      <c r="G405" s="147">
        <v>105.4</v>
      </c>
    </row>
    <row r="406" spans="1:7">
      <c r="A406" s="146" t="s">
        <v>278</v>
      </c>
      <c r="B406" s="152" t="s">
        <v>375</v>
      </c>
      <c r="C406" s="153" t="s">
        <v>133</v>
      </c>
      <c r="D406" s="154">
        <v>113</v>
      </c>
      <c r="E406" s="147">
        <v>252.1</v>
      </c>
      <c r="F406" s="147">
        <v>105.4</v>
      </c>
      <c r="G406" s="147">
        <v>105.4</v>
      </c>
    </row>
    <row r="407" spans="1:7">
      <c r="A407" s="146" t="s">
        <v>142</v>
      </c>
      <c r="B407" s="152" t="s">
        <v>375</v>
      </c>
      <c r="C407" s="153" t="s">
        <v>143</v>
      </c>
      <c r="D407" s="154">
        <v>0</v>
      </c>
      <c r="E407" s="147">
        <v>95.7</v>
      </c>
      <c r="F407" s="147">
        <v>95.6</v>
      </c>
      <c r="G407" s="147">
        <v>95.6</v>
      </c>
    </row>
    <row r="408" spans="1:7">
      <c r="A408" s="146" t="s">
        <v>278</v>
      </c>
      <c r="B408" s="152" t="s">
        <v>375</v>
      </c>
      <c r="C408" s="153" t="s">
        <v>143</v>
      </c>
      <c r="D408" s="154">
        <v>113</v>
      </c>
      <c r="E408" s="147">
        <v>95.7</v>
      </c>
      <c r="F408" s="147">
        <v>95.6</v>
      </c>
      <c r="G408" s="147">
        <v>95.6</v>
      </c>
    </row>
    <row r="409" spans="1:7" ht="31.5">
      <c r="A409" s="146" t="s">
        <v>376</v>
      </c>
      <c r="B409" s="152" t="s">
        <v>377</v>
      </c>
      <c r="C409" s="153" t="s">
        <v>125</v>
      </c>
      <c r="D409" s="154">
        <v>0</v>
      </c>
      <c r="E409" s="147">
        <v>3.9</v>
      </c>
      <c r="F409" s="147">
        <v>3.9</v>
      </c>
      <c r="G409" s="147">
        <v>3.9</v>
      </c>
    </row>
    <row r="410" spans="1:7" ht="31.5">
      <c r="A410" s="146" t="s">
        <v>132</v>
      </c>
      <c r="B410" s="152" t="s">
        <v>377</v>
      </c>
      <c r="C410" s="153" t="s">
        <v>133</v>
      </c>
      <c r="D410" s="154">
        <v>0</v>
      </c>
      <c r="E410" s="147">
        <v>3.9</v>
      </c>
      <c r="F410" s="147">
        <v>3.9</v>
      </c>
      <c r="G410" s="147">
        <v>3.9</v>
      </c>
    </row>
    <row r="411" spans="1:7">
      <c r="A411" s="146" t="s">
        <v>378</v>
      </c>
      <c r="B411" s="152" t="s">
        <v>377</v>
      </c>
      <c r="C411" s="153" t="s">
        <v>133</v>
      </c>
      <c r="D411" s="154">
        <v>501</v>
      </c>
      <c r="E411" s="147">
        <v>3.9</v>
      </c>
      <c r="F411" s="147">
        <v>3.9</v>
      </c>
      <c r="G411" s="147">
        <v>3.9</v>
      </c>
    </row>
    <row r="412" spans="1:7" ht="78.75">
      <c r="A412" s="146" t="s">
        <v>379</v>
      </c>
      <c r="B412" s="152" t="s">
        <v>380</v>
      </c>
      <c r="C412" s="153" t="s">
        <v>125</v>
      </c>
      <c r="D412" s="154">
        <v>0</v>
      </c>
      <c r="E412" s="147">
        <v>45678</v>
      </c>
      <c r="F412" s="147">
        <v>39046.300000000003</v>
      </c>
      <c r="G412" s="147">
        <v>42033.4</v>
      </c>
    </row>
    <row r="413" spans="1:7" ht="63">
      <c r="A413" s="146" t="s">
        <v>381</v>
      </c>
      <c r="B413" s="152" t="s">
        <v>382</v>
      </c>
      <c r="C413" s="153" t="s">
        <v>125</v>
      </c>
      <c r="D413" s="154">
        <v>0</v>
      </c>
      <c r="E413" s="147">
        <v>41928</v>
      </c>
      <c r="F413" s="147">
        <v>35296.300000000003</v>
      </c>
      <c r="G413" s="147">
        <v>38283.4</v>
      </c>
    </row>
    <row r="414" spans="1:7" ht="31.5">
      <c r="A414" s="146" t="s">
        <v>383</v>
      </c>
      <c r="B414" s="152" t="s">
        <v>384</v>
      </c>
      <c r="C414" s="153" t="s">
        <v>125</v>
      </c>
      <c r="D414" s="154">
        <v>0</v>
      </c>
      <c r="E414" s="147">
        <v>5940.5</v>
      </c>
      <c r="F414" s="147">
        <v>4640.5</v>
      </c>
      <c r="G414" s="147">
        <v>4640.5</v>
      </c>
    </row>
    <row r="415" spans="1:7" ht="30.75" customHeight="1">
      <c r="A415" s="146" t="s">
        <v>385</v>
      </c>
      <c r="B415" s="152" t="s">
        <v>384</v>
      </c>
      <c r="C415" s="153" t="s">
        <v>386</v>
      </c>
      <c r="D415" s="154">
        <v>0</v>
      </c>
      <c r="E415" s="147">
        <v>5940.5</v>
      </c>
      <c r="F415" s="147">
        <v>4640.5</v>
      </c>
      <c r="G415" s="147">
        <v>4640.5</v>
      </c>
    </row>
    <row r="416" spans="1:7">
      <c r="A416" s="146" t="s">
        <v>278</v>
      </c>
      <c r="B416" s="152" t="s">
        <v>384</v>
      </c>
      <c r="C416" s="153" t="s">
        <v>386</v>
      </c>
      <c r="D416" s="154">
        <v>113</v>
      </c>
      <c r="E416" s="147">
        <v>5940.5</v>
      </c>
      <c r="F416" s="147">
        <v>4640.5</v>
      </c>
      <c r="G416" s="147">
        <v>4640.5</v>
      </c>
    </row>
    <row r="417" spans="1:7" ht="173.25">
      <c r="A417" s="146" t="s">
        <v>197</v>
      </c>
      <c r="B417" s="152" t="s">
        <v>387</v>
      </c>
      <c r="C417" s="153" t="s">
        <v>125</v>
      </c>
      <c r="D417" s="154">
        <v>0</v>
      </c>
      <c r="E417" s="147">
        <v>35987.5</v>
      </c>
      <c r="F417" s="147">
        <v>30655.8</v>
      </c>
      <c r="G417" s="147">
        <v>33642.9</v>
      </c>
    </row>
    <row r="418" spans="1:7" ht="32.25" customHeight="1">
      <c r="A418" s="146" t="s">
        <v>385</v>
      </c>
      <c r="B418" s="152" t="s">
        <v>387</v>
      </c>
      <c r="C418" s="153" t="s">
        <v>386</v>
      </c>
      <c r="D418" s="154">
        <v>0</v>
      </c>
      <c r="E418" s="147">
        <v>35987.5</v>
      </c>
      <c r="F418" s="147">
        <v>30655.8</v>
      </c>
      <c r="G418" s="147">
        <v>33642.9</v>
      </c>
    </row>
    <row r="419" spans="1:7">
      <c r="A419" s="146" t="s">
        <v>278</v>
      </c>
      <c r="B419" s="152" t="s">
        <v>387</v>
      </c>
      <c r="C419" s="153" t="s">
        <v>386</v>
      </c>
      <c r="D419" s="154">
        <v>113</v>
      </c>
      <c r="E419" s="147">
        <v>35987.5</v>
      </c>
      <c r="F419" s="147">
        <v>30655.8</v>
      </c>
      <c r="G419" s="147">
        <v>33642.9</v>
      </c>
    </row>
    <row r="420" spans="1:7" ht="63">
      <c r="A420" s="146" t="s">
        <v>388</v>
      </c>
      <c r="B420" s="152" t="s">
        <v>389</v>
      </c>
      <c r="C420" s="153" t="s">
        <v>125</v>
      </c>
      <c r="D420" s="154">
        <v>0</v>
      </c>
      <c r="E420" s="147">
        <v>3750</v>
      </c>
      <c r="F420" s="147">
        <v>3750</v>
      </c>
      <c r="G420" s="147">
        <v>3750</v>
      </c>
    </row>
    <row r="421" spans="1:7" ht="31.5">
      <c r="A421" s="146" t="s">
        <v>390</v>
      </c>
      <c r="B421" s="152" t="s">
        <v>391</v>
      </c>
      <c r="C421" s="153" t="s">
        <v>125</v>
      </c>
      <c r="D421" s="154">
        <v>0</v>
      </c>
      <c r="E421" s="147">
        <v>3750</v>
      </c>
      <c r="F421" s="147">
        <v>3750</v>
      </c>
      <c r="G421" s="147">
        <v>3750</v>
      </c>
    </row>
    <row r="422" spans="1:7">
      <c r="A422" s="146" t="s">
        <v>142</v>
      </c>
      <c r="B422" s="152" t="s">
        <v>391</v>
      </c>
      <c r="C422" s="153" t="s">
        <v>143</v>
      </c>
      <c r="D422" s="154">
        <v>0</v>
      </c>
      <c r="E422" s="147">
        <v>3750</v>
      </c>
      <c r="F422" s="147">
        <v>3750</v>
      </c>
      <c r="G422" s="147">
        <v>3750</v>
      </c>
    </row>
    <row r="423" spans="1:7">
      <c r="A423" s="146" t="s">
        <v>392</v>
      </c>
      <c r="B423" s="152" t="s">
        <v>391</v>
      </c>
      <c r="C423" s="153" t="s">
        <v>143</v>
      </c>
      <c r="D423" s="154">
        <v>1202</v>
      </c>
      <c r="E423" s="147">
        <v>3750</v>
      </c>
      <c r="F423" s="147">
        <v>3750</v>
      </c>
      <c r="G423" s="147">
        <v>3750</v>
      </c>
    </row>
    <row r="424" spans="1:7" ht="63">
      <c r="A424" s="146" t="s">
        <v>393</v>
      </c>
      <c r="B424" s="152" t="s">
        <v>394</v>
      </c>
      <c r="C424" s="153" t="s">
        <v>125</v>
      </c>
      <c r="D424" s="154">
        <v>0</v>
      </c>
      <c r="E424" s="147">
        <v>6825.8</v>
      </c>
      <c r="F424" s="147">
        <v>4874.2</v>
      </c>
      <c r="G424" s="147">
        <v>5390.4</v>
      </c>
    </row>
    <row r="425" spans="1:7" ht="31.5">
      <c r="A425" s="146" t="s">
        <v>395</v>
      </c>
      <c r="B425" s="152" t="s">
        <v>396</v>
      </c>
      <c r="C425" s="153" t="s">
        <v>125</v>
      </c>
      <c r="D425" s="154">
        <v>0</v>
      </c>
      <c r="E425" s="147">
        <v>6825.8</v>
      </c>
      <c r="F425" s="147">
        <v>4874.2</v>
      </c>
      <c r="G425" s="147">
        <v>5390.4</v>
      </c>
    </row>
    <row r="426" spans="1:7" ht="31.5">
      <c r="A426" s="146" t="s">
        <v>137</v>
      </c>
      <c r="B426" s="152" t="s">
        <v>397</v>
      </c>
      <c r="C426" s="153" t="s">
        <v>125</v>
      </c>
      <c r="D426" s="154">
        <v>0</v>
      </c>
      <c r="E426" s="147">
        <v>24</v>
      </c>
      <c r="F426" s="147">
        <v>0</v>
      </c>
      <c r="G426" s="147">
        <v>0</v>
      </c>
    </row>
    <row r="427" spans="1:7" ht="31.5">
      <c r="A427" s="146" t="s">
        <v>132</v>
      </c>
      <c r="B427" s="152" t="s">
        <v>397</v>
      </c>
      <c r="C427" s="153" t="s">
        <v>133</v>
      </c>
      <c r="D427" s="154">
        <v>0</v>
      </c>
      <c r="E427" s="147">
        <v>24</v>
      </c>
      <c r="F427" s="147">
        <v>0</v>
      </c>
      <c r="G427" s="147">
        <v>0</v>
      </c>
    </row>
    <row r="428" spans="1:7" ht="31.5">
      <c r="A428" s="146" t="s">
        <v>139</v>
      </c>
      <c r="B428" s="152" t="s">
        <v>397</v>
      </c>
      <c r="C428" s="153" t="s">
        <v>133</v>
      </c>
      <c r="D428" s="154">
        <v>705</v>
      </c>
      <c r="E428" s="147">
        <v>24</v>
      </c>
      <c r="F428" s="147">
        <v>0</v>
      </c>
      <c r="G428" s="147">
        <v>0</v>
      </c>
    </row>
    <row r="429" spans="1:7" ht="31.5">
      <c r="A429" s="146" t="s">
        <v>204</v>
      </c>
      <c r="B429" s="152" t="s">
        <v>398</v>
      </c>
      <c r="C429" s="153" t="s">
        <v>125</v>
      </c>
      <c r="D429" s="154">
        <v>0</v>
      </c>
      <c r="E429" s="147">
        <v>116.4</v>
      </c>
      <c r="F429" s="147">
        <v>135.69999999999999</v>
      </c>
      <c r="G429" s="147">
        <v>85.3</v>
      </c>
    </row>
    <row r="430" spans="1:7" ht="78.75">
      <c r="A430" s="146" t="s">
        <v>146</v>
      </c>
      <c r="B430" s="152" t="s">
        <v>398</v>
      </c>
      <c r="C430" s="153" t="s">
        <v>147</v>
      </c>
      <c r="D430" s="154">
        <v>0</v>
      </c>
      <c r="E430" s="147">
        <v>1</v>
      </c>
      <c r="F430" s="147">
        <v>0</v>
      </c>
      <c r="G430" s="147">
        <v>0</v>
      </c>
    </row>
    <row r="431" spans="1:7">
      <c r="A431" s="146" t="s">
        <v>278</v>
      </c>
      <c r="B431" s="152" t="s">
        <v>398</v>
      </c>
      <c r="C431" s="153" t="s">
        <v>147</v>
      </c>
      <c r="D431" s="154">
        <v>113</v>
      </c>
      <c r="E431" s="147">
        <v>1</v>
      </c>
      <c r="F431" s="147">
        <v>0</v>
      </c>
      <c r="G431" s="147">
        <v>0</v>
      </c>
    </row>
    <row r="432" spans="1:7" ht="31.5">
      <c r="A432" s="146" t="s">
        <v>132</v>
      </c>
      <c r="B432" s="152" t="s">
        <v>398</v>
      </c>
      <c r="C432" s="153" t="s">
        <v>133</v>
      </c>
      <c r="D432" s="154">
        <v>0</v>
      </c>
      <c r="E432" s="147">
        <v>115.4</v>
      </c>
      <c r="F432" s="147">
        <v>131.69999999999999</v>
      </c>
      <c r="G432" s="147">
        <v>85.3</v>
      </c>
    </row>
    <row r="433" spans="1:7">
      <c r="A433" s="146" t="s">
        <v>278</v>
      </c>
      <c r="B433" s="152" t="s">
        <v>398</v>
      </c>
      <c r="C433" s="153" t="s">
        <v>133</v>
      </c>
      <c r="D433" s="154">
        <v>113</v>
      </c>
      <c r="E433" s="147">
        <v>115.4</v>
      </c>
      <c r="F433" s="147">
        <v>131.69999999999999</v>
      </c>
      <c r="G433" s="147">
        <v>85.3</v>
      </c>
    </row>
    <row r="434" spans="1:7">
      <c r="A434" s="146" t="s">
        <v>142</v>
      </c>
      <c r="B434" s="152" t="s">
        <v>398</v>
      </c>
      <c r="C434" s="153" t="s">
        <v>143</v>
      </c>
      <c r="D434" s="154">
        <v>0</v>
      </c>
      <c r="E434" s="147">
        <v>0</v>
      </c>
      <c r="F434" s="147">
        <v>4</v>
      </c>
      <c r="G434" s="147">
        <v>0</v>
      </c>
    </row>
    <row r="435" spans="1:7">
      <c r="A435" s="146" t="s">
        <v>278</v>
      </c>
      <c r="B435" s="152" t="s">
        <v>398</v>
      </c>
      <c r="C435" s="153" t="s">
        <v>143</v>
      </c>
      <c r="D435" s="154">
        <v>113</v>
      </c>
      <c r="E435" s="147">
        <v>0</v>
      </c>
      <c r="F435" s="147">
        <v>4</v>
      </c>
      <c r="G435" s="147">
        <v>0</v>
      </c>
    </row>
    <row r="436" spans="1:7" ht="173.25">
      <c r="A436" s="146" t="s">
        <v>197</v>
      </c>
      <c r="B436" s="152" t="s">
        <v>399</v>
      </c>
      <c r="C436" s="153" t="s">
        <v>125</v>
      </c>
      <c r="D436" s="154">
        <v>0</v>
      </c>
      <c r="E436" s="147">
        <v>6685.4</v>
      </c>
      <c r="F436" s="147">
        <v>4738.5</v>
      </c>
      <c r="G436" s="147">
        <v>5305.1</v>
      </c>
    </row>
    <row r="437" spans="1:7" ht="78.75">
      <c r="A437" s="146" t="s">
        <v>146</v>
      </c>
      <c r="B437" s="152" t="s">
        <v>399</v>
      </c>
      <c r="C437" s="153" t="s">
        <v>147</v>
      </c>
      <c r="D437" s="154">
        <v>0</v>
      </c>
      <c r="E437" s="147">
        <v>6685.4</v>
      </c>
      <c r="F437" s="147">
        <v>4738.5</v>
      </c>
      <c r="G437" s="147">
        <v>5305.1</v>
      </c>
    </row>
    <row r="438" spans="1:7">
      <c r="A438" s="146" t="s">
        <v>278</v>
      </c>
      <c r="B438" s="152" t="s">
        <v>399</v>
      </c>
      <c r="C438" s="153" t="s">
        <v>147</v>
      </c>
      <c r="D438" s="154">
        <v>113</v>
      </c>
      <c r="E438" s="147">
        <v>6685.4</v>
      </c>
      <c r="F438" s="147">
        <v>4738.5</v>
      </c>
      <c r="G438" s="147">
        <v>5305.1</v>
      </c>
    </row>
    <row r="439" spans="1:7" s="157" customFormat="1" ht="47.25">
      <c r="A439" s="144" t="s">
        <v>400</v>
      </c>
      <c r="B439" s="149" t="s">
        <v>401</v>
      </c>
      <c r="C439" s="150" t="s">
        <v>125</v>
      </c>
      <c r="D439" s="151">
        <v>0</v>
      </c>
      <c r="E439" s="145">
        <v>82640.899999999994</v>
      </c>
      <c r="F439" s="145">
        <v>61277.599999999999</v>
      </c>
      <c r="G439" s="145">
        <v>66873</v>
      </c>
    </row>
    <row r="440" spans="1:7" ht="31.5">
      <c r="A440" s="146" t="s">
        <v>402</v>
      </c>
      <c r="B440" s="152" t="s">
        <v>403</v>
      </c>
      <c r="C440" s="153" t="s">
        <v>125</v>
      </c>
      <c r="D440" s="154">
        <v>0</v>
      </c>
      <c r="E440" s="147">
        <v>82615.899999999994</v>
      </c>
      <c r="F440" s="147">
        <v>61267.6</v>
      </c>
      <c r="G440" s="147">
        <v>66863</v>
      </c>
    </row>
    <row r="441" spans="1:7" ht="63">
      <c r="A441" s="146" t="s">
        <v>778</v>
      </c>
      <c r="B441" s="152" t="s">
        <v>404</v>
      </c>
      <c r="C441" s="153" t="s">
        <v>125</v>
      </c>
      <c r="D441" s="154">
        <v>0</v>
      </c>
      <c r="E441" s="147">
        <v>149</v>
      </c>
      <c r="F441" s="147">
        <v>97</v>
      </c>
      <c r="G441" s="147">
        <v>97</v>
      </c>
    </row>
    <row r="442" spans="1:7" ht="47.25">
      <c r="A442" s="146" t="s">
        <v>405</v>
      </c>
      <c r="B442" s="152" t="s">
        <v>406</v>
      </c>
      <c r="C442" s="153" t="s">
        <v>125</v>
      </c>
      <c r="D442" s="154">
        <v>0</v>
      </c>
      <c r="E442" s="147">
        <v>10</v>
      </c>
      <c r="F442" s="147">
        <v>10</v>
      </c>
      <c r="G442" s="147">
        <v>10</v>
      </c>
    </row>
    <row r="443" spans="1:7" ht="31.5">
      <c r="A443" s="146" t="s">
        <v>132</v>
      </c>
      <c r="B443" s="152" t="s">
        <v>406</v>
      </c>
      <c r="C443" s="153" t="s">
        <v>133</v>
      </c>
      <c r="D443" s="154">
        <v>0</v>
      </c>
      <c r="E443" s="147">
        <v>10</v>
      </c>
      <c r="F443" s="147">
        <v>10</v>
      </c>
      <c r="G443" s="147">
        <v>10</v>
      </c>
    </row>
    <row r="444" spans="1:7" ht="31.5">
      <c r="A444" s="146" t="s">
        <v>139</v>
      </c>
      <c r="B444" s="152" t="s">
        <v>406</v>
      </c>
      <c r="C444" s="153" t="s">
        <v>133</v>
      </c>
      <c r="D444" s="154">
        <v>705</v>
      </c>
      <c r="E444" s="147">
        <v>10</v>
      </c>
      <c r="F444" s="147">
        <v>10</v>
      </c>
      <c r="G444" s="147">
        <v>10</v>
      </c>
    </row>
    <row r="445" spans="1:7" ht="47.25">
      <c r="A445" s="146" t="s">
        <v>779</v>
      </c>
      <c r="B445" s="152" t="s">
        <v>407</v>
      </c>
      <c r="C445" s="153" t="s">
        <v>125</v>
      </c>
      <c r="D445" s="154">
        <v>0</v>
      </c>
      <c r="E445" s="147">
        <v>137</v>
      </c>
      <c r="F445" s="147">
        <v>85</v>
      </c>
      <c r="G445" s="147">
        <v>85</v>
      </c>
    </row>
    <row r="446" spans="1:7" ht="31.5">
      <c r="A446" s="146" t="s">
        <v>132</v>
      </c>
      <c r="B446" s="152" t="s">
        <v>407</v>
      </c>
      <c r="C446" s="153" t="s">
        <v>133</v>
      </c>
      <c r="D446" s="154">
        <v>0</v>
      </c>
      <c r="E446" s="147">
        <v>137</v>
      </c>
      <c r="F446" s="147">
        <v>85</v>
      </c>
      <c r="G446" s="147">
        <v>85</v>
      </c>
    </row>
    <row r="447" spans="1:7" ht="31.5">
      <c r="A447" s="146" t="s">
        <v>139</v>
      </c>
      <c r="B447" s="152" t="s">
        <v>407</v>
      </c>
      <c r="C447" s="153" t="s">
        <v>133</v>
      </c>
      <c r="D447" s="154">
        <v>705</v>
      </c>
      <c r="E447" s="147">
        <v>137</v>
      </c>
      <c r="F447" s="147">
        <v>85</v>
      </c>
      <c r="G447" s="147">
        <v>85</v>
      </c>
    </row>
    <row r="448" spans="1:7" ht="63">
      <c r="A448" s="146" t="s">
        <v>408</v>
      </c>
      <c r="B448" s="152" t="s">
        <v>409</v>
      </c>
      <c r="C448" s="153" t="s">
        <v>125</v>
      </c>
      <c r="D448" s="154">
        <v>0</v>
      </c>
      <c r="E448" s="147">
        <v>2</v>
      </c>
      <c r="F448" s="147">
        <v>2</v>
      </c>
      <c r="G448" s="147">
        <v>2</v>
      </c>
    </row>
    <row r="449" spans="1:7" ht="31.5">
      <c r="A449" s="146" t="s">
        <v>132</v>
      </c>
      <c r="B449" s="152" t="s">
        <v>409</v>
      </c>
      <c r="C449" s="153" t="s">
        <v>133</v>
      </c>
      <c r="D449" s="154">
        <v>0</v>
      </c>
      <c r="E449" s="147">
        <v>2</v>
      </c>
      <c r="F449" s="147">
        <v>2</v>
      </c>
      <c r="G449" s="147">
        <v>2</v>
      </c>
    </row>
    <row r="450" spans="1:7" ht="31.5">
      <c r="A450" s="146" t="s">
        <v>139</v>
      </c>
      <c r="B450" s="152" t="s">
        <v>409</v>
      </c>
      <c r="C450" s="153" t="s">
        <v>133</v>
      </c>
      <c r="D450" s="154">
        <v>705</v>
      </c>
      <c r="E450" s="147">
        <v>2</v>
      </c>
      <c r="F450" s="147">
        <v>2</v>
      </c>
      <c r="G450" s="147">
        <v>2</v>
      </c>
    </row>
    <row r="451" spans="1:7" ht="31.5">
      <c r="A451" s="146" t="s">
        <v>410</v>
      </c>
      <c r="B451" s="152" t="s">
        <v>411</v>
      </c>
      <c r="C451" s="153" t="s">
        <v>125</v>
      </c>
      <c r="D451" s="154">
        <v>0</v>
      </c>
      <c r="E451" s="147">
        <v>8018</v>
      </c>
      <c r="F451" s="147">
        <v>8038.7</v>
      </c>
      <c r="G451" s="147">
        <v>8360.2000000000007</v>
      </c>
    </row>
    <row r="452" spans="1:7" ht="110.25" customHeight="1">
      <c r="A452" s="146" t="s">
        <v>412</v>
      </c>
      <c r="B452" s="152" t="s">
        <v>413</v>
      </c>
      <c r="C452" s="153" t="s">
        <v>125</v>
      </c>
      <c r="D452" s="154">
        <v>0</v>
      </c>
      <c r="E452" s="147">
        <v>8018</v>
      </c>
      <c r="F452" s="147">
        <v>8038.7</v>
      </c>
      <c r="G452" s="147">
        <v>8360.2000000000007</v>
      </c>
    </row>
    <row r="453" spans="1:7" ht="16.5" customHeight="1">
      <c r="A453" s="146" t="s">
        <v>176</v>
      </c>
      <c r="B453" s="152" t="s">
        <v>413</v>
      </c>
      <c r="C453" s="153" t="s">
        <v>177</v>
      </c>
      <c r="D453" s="154">
        <v>0</v>
      </c>
      <c r="E453" s="147">
        <v>8018</v>
      </c>
      <c r="F453" s="147">
        <v>8038.7</v>
      </c>
      <c r="G453" s="147">
        <v>8360.2000000000007</v>
      </c>
    </row>
    <row r="454" spans="1:7">
      <c r="A454" s="146" t="s">
        <v>414</v>
      </c>
      <c r="B454" s="152" t="s">
        <v>413</v>
      </c>
      <c r="C454" s="153" t="s">
        <v>177</v>
      </c>
      <c r="D454" s="154">
        <v>1001</v>
      </c>
      <c r="E454" s="147">
        <v>8018</v>
      </c>
      <c r="F454" s="147">
        <v>8038.7</v>
      </c>
      <c r="G454" s="147">
        <v>8360.2000000000007</v>
      </c>
    </row>
    <row r="455" spans="1:7" ht="47.25">
      <c r="A455" s="146" t="s">
        <v>415</v>
      </c>
      <c r="B455" s="152" t="s">
        <v>416</v>
      </c>
      <c r="C455" s="153" t="s">
        <v>125</v>
      </c>
      <c r="D455" s="154">
        <v>0</v>
      </c>
      <c r="E455" s="147">
        <v>1268.5</v>
      </c>
      <c r="F455" s="147">
        <v>1309.9000000000001</v>
      </c>
      <c r="G455" s="147">
        <v>1351.3</v>
      </c>
    </row>
    <row r="456" spans="1:7" ht="78.75">
      <c r="A456" s="146" t="s">
        <v>417</v>
      </c>
      <c r="B456" s="152" t="s">
        <v>418</v>
      </c>
      <c r="C456" s="153" t="s">
        <v>125</v>
      </c>
      <c r="D456" s="154">
        <v>0</v>
      </c>
      <c r="E456" s="147">
        <v>1265.5</v>
      </c>
      <c r="F456" s="147">
        <v>1306.9000000000001</v>
      </c>
      <c r="G456" s="147">
        <v>1348.3</v>
      </c>
    </row>
    <row r="457" spans="1:7" ht="16.5" customHeight="1">
      <c r="A457" s="146" t="s">
        <v>176</v>
      </c>
      <c r="B457" s="152" t="s">
        <v>418</v>
      </c>
      <c r="C457" s="153" t="s">
        <v>177</v>
      </c>
      <c r="D457" s="154">
        <v>0</v>
      </c>
      <c r="E457" s="147">
        <v>1265.5</v>
      </c>
      <c r="F457" s="147">
        <v>1306.9000000000001</v>
      </c>
      <c r="G457" s="147">
        <v>1348.3</v>
      </c>
    </row>
    <row r="458" spans="1:7">
      <c r="A458" s="146" t="s">
        <v>278</v>
      </c>
      <c r="B458" s="152" t="s">
        <v>418</v>
      </c>
      <c r="C458" s="153" t="s">
        <v>177</v>
      </c>
      <c r="D458" s="154">
        <v>113</v>
      </c>
      <c r="E458" s="147">
        <v>1265.5</v>
      </c>
      <c r="F458" s="147">
        <v>1306.9000000000001</v>
      </c>
      <c r="G458" s="147">
        <v>1348.3</v>
      </c>
    </row>
    <row r="459" spans="1:7" ht="47.25">
      <c r="A459" s="146" t="s">
        <v>419</v>
      </c>
      <c r="B459" s="152" t="s">
        <v>420</v>
      </c>
      <c r="C459" s="153" t="s">
        <v>125</v>
      </c>
      <c r="D459" s="154">
        <v>0</v>
      </c>
      <c r="E459" s="147">
        <v>3</v>
      </c>
      <c r="F459" s="147">
        <v>3</v>
      </c>
      <c r="G459" s="147">
        <v>3</v>
      </c>
    </row>
    <row r="460" spans="1:7" ht="16.5" customHeight="1">
      <c r="A460" s="146" t="s">
        <v>176</v>
      </c>
      <c r="B460" s="152" t="s">
        <v>420</v>
      </c>
      <c r="C460" s="153" t="s">
        <v>177</v>
      </c>
      <c r="D460" s="154">
        <v>0</v>
      </c>
      <c r="E460" s="147">
        <v>3</v>
      </c>
      <c r="F460" s="147">
        <v>3</v>
      </c>
      <c r="G460" s="147">
        <v>3</v>
      </c>
    </row>
    <row r="461" spans="1:7">
      <c r="A461" s="146" t="s">
        <v>278</v>
      </c>
      <c r="B461" s="152" t="s">
        <v>420</v>
      </c>
      <c r="C461" s="153" t="s">
        <v>177</v>
      </c>
      <c r="D461" s="154">
        <v>113</v>
      </c>
      <c r="E461" s="147">
        <v>3</v>
      </c>
      <c r="F461" s="147">
        <v>3</v>
      </c>
      <c r="G461" s="147">
        <v>3</v>
      </c>
    </row>
    <row r="462" spans="1:7">
      <c r="A462" s="146" t="s">
        <v>421</v>
      </c>
      <c r="B462" s="152" t="s">
        <v>422</v>
      </c>
      <c r="C462" s="153" t="s">
        <v>125</v>
      </c>
      <c r="D462" s="154">
        <v>0</v>
      </c>
      <c r="E462" s="147">
        <v>182.1</v>
      </c>
      <c r="F462" s="147">
        <v>182.5</v>
      </c>
      <c r="G462" s="147">
        <v>182.5</v>
      </c>
    </row>
    <row r="463" spans="1:7" ht="47.25">
      <c r="A463" s="146" t="s">
        <v>423</v>
      </c>
      <c r="B463" s="152" t="s">
        <v>424</v>
      </c>
      <c r="C463" s="153" t="s">
        <v>125</v>
      </c>
      <c r="D463" s="154">
        <v>0</v>
      </c>
      <c r="E463" s="147">
        <v>182.1</v>
      </c>
      <c r="F463" s="147">
        <v>182.5</v>
      </c>
      <c r="G463" s="147">
        <v>182.5</v>
      </c>
    </row>
    <row r="464" spans="1:7">
      <c r="A464" s="146" t="s">
        <v>142</v>
      </c>
      <c r="B464" s="152" t="s">
        <v>424</v>
      </c>
      <c r="C464" s="153" t="s">
        <v>143</v>
      </c>
      <c r="D464" s="154">
        <v>0</v>
      </c>
      <c r="E464" s="147">
        <v>182.1</v>
      </c>
      <c r="F464" s="147">
        <v>182.5</v>
      </c>
      <c r="G464" s="147">
        <v>182.5</v>
      </c>
    </row>
    <row r="465" spans="1:7">
      <c r="A465" s="146" t="s">
        <v>278</v>
      </c>
      <c r="B465" s="152" t="s">
        <v>424</v>
      </c>
      <c r="C465" s="153" t="s">
        <v>143</v>
      </c>
      <c r="D465" s="154">
        <v>113</v>
      </c>
      <c r="E465" s="147">
        <v>182.1</v>
      </c>
      <c r="F465" s="147">
        <v>182.5</v>
      </c>
      <c r="G465" s="147">
        <v>182.5</v>
      </c>
    </row>
    <row r="466" spans="1:7" ht="31.5">
      <c r="A466" s="146" t="s">
        <v>425</v>
      </c>
      <c r="B466" s="152" t="s">
        <v>426</v>
      </c>
      <c r="C466" s="153" t="s">
        <v>125</v>
      </c>
      <c r="D466" s="154">
        <v>0</v>
      </c>
      <c r="E466" s="147">
        <v>63385.5</v>
      </c>
      <c r="F466" s="147">
        <v>43385.2</v>
      </c>
      <c r="G466" s="147">
        <v>48218.2</v>
      </c>
    </row>
    <row r="467" spans="1:7" ht="31.5">
      <c r="A467" s="146" t="s">
        <v>204</v>
      </c>
      <c r="B467" s="152" t="s">
        <v>427</v>
      </c>
      <c r="C467" s="153" t="s">
        <v>125</v>
      </c>
      <c r="D467" s="154">
        <v>0</v>
      </c>
      <c r="E467" s="147">
        <v>3732.6</v>
      </c>
      <c r="F467" s="147">
        <v>2156.6999999999998</v>
      </c>
      <c r="G467" s="147">
        <v>2072.5</v>
      </c>
    </row>
    <row r="468" spans="1:7" ht="78.75">
      <c r="A468" s="146" t="s">
        <v>146</v>
      </c>
      <c r="B468" s="152" t="s">
        <v>427</v>
      </c>
      <c r="C468" s="153" t="s">
        <v>147</v>
      </c>
      <c r="D468" s="154">
        <v>0</v>
      </c>
      <c r="E468" s="147">
        <v>91</v>
      </c>
      <c r="F468" s="147">
        <v>2.4</v>
      </c>
      <c r="G468" s="147">
        <v>2.4</v>
      </c>
    </row>
    <row r="469" spans="1:7" ht="63">
      <c r="A469" s="146" t="s">
        <v>314</v>
      </c>
      <c r="B469" s="152" t="s">
        <v>427</v>
      </c>
      <c r="C469" s="153" t="s">
        <v>147</v>
      </c>
      <c r="D469" s="154">
        <v>104</v>
      </c>
      <c r="E469" s="147">
        <v>91</v>
      </c>
      <c r="F469" s="147">
        <v>2.4</v>
      </c>
      <c r="G469" s="147">
        <v>2.4</v>
      </c>
    </row>
    <row r="470" spans="1:7" ht="31.5">
      <c r="A470" s="146" t="s">
        <v>132</v>
      </c>
      <c r="B470" s="152" t="s">
        <v>427</v>
      </c>
      <c r="C470" s="153" t="s">
        <v>133</v>
      </c>
      <c r="D470" s="154">
        <v>0</v>
      </c>
      <c r="E470" s="147">
        <v>3634.6</v>
      </c>
      <c r="F470" s="147">
        <v>2147.1999999999998</v>
      </c>
      <c r="G470" s="147">
        <v>2063</v>
      </c>
    </row>
    <row r="471" spans="1:7" ht="63">
      <c r="A471" s="146" t="s">
        <v>314</v>
      </c>
      <c r="B471" s="152" t="s">
        <v>427</v>
      </c>
      <c r="C471" s="153" t="s">
        <v>133</v>
      </c>
      <c r="D471" s="154">
        <v>104</v>
      </c>
      <c r="E471" s="147">
        <v>3634.6</v>
      </c>
      <c r="F471" s="147">
        <v>2147.1999999999998</v>
      </c>
      <c r="G471" s="147">
        <v>2063</v>
      </c>
    </row>
    <row r="472" spans="1:7">
      <c r="A472" s="146" t="s">
        <v>142</v>
      </c>
      <c r="B472" s="152" t="s">
        <v>427</v>
      </c>
      <c r="C472" s="153" t="s">
        <v>143</v>
      </c>
      <c r="D472" s="154">
        <v>0</v>
      </c>
      <c r="E472" s="147">
        <v>7</v>
      </c>
      <c r="F472" s="147">
        <v>7.1</v>
      </c>
      <c r="G472" s="147">
        <v>7.1</v>
      </c>
    </row>
    <row r="473" spans="1:7" ht="63">
      <c r="A473" s="146" t="s">
        <v>314</v>
      </c>
      <c r="B473" s="152" t="s">
        <v>427</v>
      </c>
      <c r="C473" s="153" t="s">
        <v>143</v>
      </c>
      <c r="D473" s="154">
        <v>104</v>
      </c>
      <c r="E473" s="147">
        <v>7</v>
      </c>
      <c r="F473" s="147">
        <v>7.1</v>
      </c>
      <c r="G473" s="147">
        <v>7.1</v>
      </c>
    </row>
    <row r="474" spans="1:7" ht="173.25">
      <c r="A474" s="146" t="s">
        <v>197</v>
      </c>
      <c r="B474" s="152" t="s">
        <v>428</v>
      </c>
      <c r="C474" s="153" t="s">
        <v>125</v>
      </c>
      <c r="D474" s="154">
        <v>0</v>
      </c>
      <c r="E474" s="147">
        <v>59652.9</v>
      </c>
      <c r="F474" s="147">
        <v>41228.5</v>
      </c>
      <c r="G474" s="147">
        <v>46145.7</v>
      </c>
    </row>
    <row r="475" spans="1:7" ht="78.75">
      <c r="A475" s="146" t="s">
        <v>146</v>
      </c>
      <c r="B475" s="152" t="s">
        <v>428</v>
      </c>
      <c r="C475" s="153" t="s">
        <v>147</v>
      </c>
      <c r="D475" s="154">
        <v>0</v>
      </c>
      <c r="E475" s="147">
        <v>59652.9</v>
      </c>
      <c r="F475" s="147">
        <v>41228.5</v>
      </c>
      <c r="G475" s="147">
        <v>46145.7</v>
      </c>
    </row>
    <row r="476" spans="1:7" ht="63">
      <c r="A476" s="146" t="s">
        <v>314</v>
      </c>
      <c r="B476" s="152" t="s">
        <v>428</v>
      </c>
      <c r="C476" s="153" t="s">
        <v>147</v>
      </c>
      <c r="D476" s="154">
        <v>104</v>
      </c>
      <c r="E476" s="147">
        <v>59652.9</v>
      </c>
      <c r="F476" s="147">
        <v>41228.5</v>
      </c>
      <c r="G476" s="147">
        <v>46145.7</v>
      </c>
    </row>
    <row r="477" spans="1:7" ht="31.5">
      <c r="A477" s="146" t="s">
        <v>429</v>
      </c>
      <c r="B477" s="152" t="s">
        <v>430</v>
      </c>
      <c r="C477" s="153" t="s">
        <v>125</v>
      </c>
      <c r="D477" s="154">
        <v>0</v>
      </c>
      <c r="E477" s="147">
        <v>4547.8999999999996</v>
      </c>
      <c r="F477" s="147">
        <v>3189.1</v>
      </c>
      <c r="G477" s="147">
        <v>3588.9</v>
      </c>
    </row>
    <row r="478" spans="1:7" ht="173.25">
      <c r="A478" s="146" t="s">
        <v>197</v>
      </c>
      <c r="B478" s="152" t="s">
        <v>431</v>
      </c>
      <c r="C478" s="153" t="s">
        <v>125</v>
      </c>
      <c r="D478" s="154">
        <v>0</v>
      </c>
      <c r="E478" s="147">
        <v>4547.8999999999996</v>
      </c>
      <c r="F478" s="147">
        <v>3189.1</v>
      </c>
      <c r="G478" s="147">
        <v>3588.9</v>
      </c>
    </row>
    <row r="479" spans="1:7" ht="78.75">
      <c r="A479" s="146" t="s">
        <v>146</v>
      </c>
      <c r="B479" s="152" t="s">
        <v>431</v>
      </c>
      <c r="C479" s="153" t="s">
        <v>147</v>
      </c>
      <c r="D479" s="154">
        <v>0</v>
      </c>
      <c r="E479" s="147">
        <v>4547.8999999999996</v>
      </c>
      <c r="F479" s="147">
        <v>3189.1</v>
      </c>
      <c r="G479" s="147">
        <v>3588.9</v>
      </c>
    </row>
    <row r="480" spans="1:7" ht="47.25">
      <c r="A480" s="146" t="s">
        <v>432</v>
      </c>
      <c r="B480" s="152" t="s">
        <v>431</v>
      </c>
      <c r="C480" s="153" t="s">
        <v>147</v>
      </c>
      <c r="D480" s="154">
        <v>102</v>
      </c>
      <c r="E480" s="147">
        <v>4547.8999999999996</v>
      </c>
      <c r="F480" s="147">
        <v>3189.1</v>
      </c>
      <c r="G480" s="147">
        <v>3588.9</v>
      </c>
    </row>
    <row r="481" spans="1:7" ht="31.5">
      <c r="A481" s="146" t="s">
        <v>433</v>
      </c>
      <c r="B481" s="152" t="s">
        <v>434</v>
      </c>
      <c r="C481" s="153" t="s">
        <v>125</v>
      </c>
      <c r="D481" s="154">
        <v>0</v>
      </c>
      <c r="E481" s="147">
        <v>5064.8999999999996</v>
      </c>
      <c r="F481" s="147">
        <v>5065.2</v>
      </c>
      <c r="G481" s="147">
        <v>5064.8999999999996</v>
      </c>
    </row>
    <row r="482" spans="1:7" ht="63">
      <c r="A482" s="146" t="s">
        <v>435</v>
      </c>
      <c r="B482" s="152" t="s">
        <v>436</v>
      </c>
      <c r="C482" s="153" t="s">
        <v>125</v>
      </c>
      <c r="D482" s="154">
        <v>0</v>
      </c>
      <c r="E482" s="147">
        <v>2.2999999999999998</v>
      </c>
      <c r="F482" s="147">
        <v>2.6</v>
      </c>
      <c r="G482" s="147">
        <v>2.2999999999999998</v>
      </c>
    </row>
    <row r="483" spans="1:7" ht="31.5">
      <c r="A483" s="146" t="s">
        <v>132</v>
      </c>
      <c r="B483" s="152" t="s">
        <v>436</v>
      </c>
      <c r="C483" s="153" t="s">
        <v>133</v>
      </c>
      <c r="D483" s="154">
        <v>0</v>
      </c>
      <c r="E483" s="147">
        <v>2.2999999999999998</v>
      </c>
      <c r="F483" s="147">
        <v>2.6</v>
      </c>
      <c r="G483" s="147">
        <v>2.2999999999999998</v>
      </c>
    </row>
    <row r="484" spans="1:7">
      <c r="A484" s="146" t="s">
        <v>437</v>
      </c>
      <c r="B484" s="152" t="s">
        <v>436</v>
      </c>
      <c r="C484" s="153" t="s">
        <v>133</v>
      </c>
      <c r="D484" s="154">
        <v>105</v>
      </c>
      <c r="E484" s="147">
        <v>2.2999999999999998</v>
      </c>
      <c r="F484" s="147">
        <v>2.6</v>
      </c>
      <c r="G484" s="147">
        <v>2.2999999999999998</v>
      </c>
    </row>
    <row r="485" spans="1:7" ht="78.75">
      <c r="A485" s="146" t="s">
        <v>438</v>
      </c>
      <c r="B485" s="152" t="s">
        <v>439</v>
      </c>
      <c r="C485" s="153" t="s">
        <v>125</v>
      </c>
      <c r="D485" s="154">
        <v>0</v>
      </c>
      <c r="E485" s="147">
        <v>1745.5</v>
      </c>
      <c r="F485" s="147">
        <v>1745.5</v>
      </c>
      <c r="G485" s="147">
        <v>1745.5</v>
      </c>
    </row>
    <row r="486" spans="1:7" ht="78.75">
      <c r="A486" s="146" t="s">
        <v>146</v>
      </c>
      <c r="B486" s="152" t="s">
        <v>439</v>
      </c>
      <c r="C486" s="153" t="s">
        <v>147</v>
      </c>
      <c r="D486" s="154">
        <v>0</v>
      </c>
      <c r="E486" s="147">
        <v>1588.6</v>
      </c>
      <c r="F486" s="147">
        <v>1588.6</v>
      </c>
      <c r="G486" s="147">
        <v>1588.6</v>
      </c>
    </row>
    <row r="487" spans="1:7" ht="63">
      <c r="A487" s="146" t="s">
        <v>314</v>
      </c>
      <c r="B487" s="152" t="s">
        <v>439</v>
      </c>
      <c r="C487" s="153" t="s">
        <v>147</v>
      </c>
      <c r="D487" s="154">
        <v>104</v>
      </c>
      <c r="E487" s="147">
        <v>1588.6</v>
      </c>
      <c r="F487" s="147">
        <v>1588.6</v>
      </c>
      <c r="G487" s="147">
        <v>1588.6</v>
      </c>
    </row>
    <row r="488" spans="1:7" ht="31.5">
      <c r="A488" s="146" t="s">
        <v>132</v>
      </c>
      <c r="B488" s="152" t="s">
        <v>439</v>
      </c>
      <c r="C488" s="153" t="s">
        <v>133</v>
      </c>
      <c r="D488" s="154">
        <v>0</v>
      </c>
      <c r="E488" s="147">
        <v>156.9</v>
      </c>
      <c r="F488" s="147">
        <v>156.9</v>
      </c>
      <c r="G488" s="147">
        <v>156.9</v>
      </c>
    </row>
    <row r="489" spans="1:7" ht="63">
      <c r="A489" s="146" t="s">
        <v>314</v>
      </c>
      <c r="B489" s="152" t="s">
        <v>439</v>
      </c>
      <c r="C489" s="153" t="s">
        <v>133</v>
      </c>
      <c r="D489" s="154">
        <v>104</v>
      </c>
      <c r="E489" s="147">
        <v>156.9</v>
      </c>
      <c r="F489" s="147">
        <v>156.9</v>
      </c>
      <c r="G489" s="147">
        <v>156.9</v>
      </c>
    </row>
    <row r="490" spans="1:7" ht="62.25" customHeight="1">
      <c r="A490" s="146" t="s">
        <v>440</v>
      </c>
      <c r="B490" s="152" t="s">
        <v>441</v>
      </c>
      <c r="C490" s="153" t="s">
        <v>125</v>
      </c>
      <c r="D490" s="154">
        <v>0</v>
      </c>
      <c r="E490" s="147">
        <v>1632.5</v>
      </c>
      <c r="F490" s="147">
        <v>1632.5</v>
      </c>
      <c r="G490" s="147">
        <v>1632.5</v>
      </c>
    </row>
    <row r="491" spans="1:7" ht="78.75">
      <c r="A491" s="146" t="s">
        <v>146</v>
      </c>
      <c r="B491" s="152" t="s">
        <v>441</v>
      </c>
      <c r="C491" s="153" t="s">
        <v>147</v>
      </c>
      <c r="D491" s="154">
        <v>0</v>
      </c>
      <c r="E491" s="147">
        <v>1430.2</v>
      </c>
      <c r="F491" s="147">
        <v>1430.2</v>
      </c>
      <c r="G491" s="147">
        <v>1430.2</v>
      </c>
    </row>
    <row r="492" spans="1:7" ht="63">
      <c r="A492" s="146" t="s">
        <v>314</v>
      </c>
      <c r="B492" s="152" t="s">
        <v>441</v>
      </c>
      <c r="C492" s="153" t="s">
        <v>147</v>
      </c>
      <c r="D492" s="154">
        <v>104</v>
      </c>
      <c r="E492" s="147">
        <v>1430.2</v>
      </c>
      <c r="F492" s="147">
        <v>1430.2</v>
      </c>
      <c r="G492" s="147">
        <v>1430.2</v>
      </c>
    </row>
    <row r="493" spans="1:7" ht="31.5">
      <c r="A493" s="146" t="s">
        <v>132</v>
      </c>
      <c r="B493" s="152" t="s">
        <v>441</v>
      </c>
      <c r="C493" s="153" t="s">
        <v>133</v>
      </c>
      <c r="D493" s="154">
        <v>0</v>
      </c>
      <c r="E493" s="147">
        <v>202.3</v>
      </c>
      <c r="F493" s="147">
        <v>202.3</v>
      </c>
      <c r="G493" s="147">
        <v>202.3</v>
      </c>
    </row>
    <row r="494" spans="1:7" ht="63">
      <c r="A494" s="146" t="s">
        <v>314</v>
      </c>
      <c r="B494" s="152" t="s">
        <v>441</v>
      </c>
      <c r="C494" s="153" t="s">
        <v>133</v>
      </c>
      <c r="D494" s="154">
        <v>104</v>
      </c>
      <c r="E494" s="147">
        <v>202.3</v>
      </c>
      <c r="F494" s="147">
        <v>202.3</v>
      </c>
      <c r="G494" s="147">
        <v>202.3</v>
      </c>
    </row>
    <row r="495" spans="1:7" ht="31.5">
      <c r="A495" s="146" t="s">
        <v>442</v>
      </c>
      <c r="B495" s="152" t="s">
        <v>443</v>
      </c>
      <c r="C495" s="153" t="s">
        <v>125</v>
      </c>
      <c r="D495" s="154">
        <v>0</v>
      </c>
      <c r="E495" s="147">
        <v>821.3</v>
      </c>
      <c r="F495" s="147">
        <v>821.3</v>
      </c>
      <c r="G495" s="147">
        <v>821.3</v>
      </c>
    </row>
    <row r="496" spans="1:7" ht="78.75">
      <c r="A496" s="146" t="s">
        <v>146</v>
      </c>
      <c r="B496" s="152" t="s">
        <v>443</v>
      </c>
      <c r="C496" s="153" t="s">
        <v>147</v>
      </c>
      <c r="D496" s="154">
        <v>0</v>
      </c>
      <c r="E496" s="147">
        <v>752.1</v>
      </c>
      <c r="F496" s="147">
        <v>752.1</v>
      </c>
      <c r="G496" s="147">
        <v>752.1</v>
      </c>
    </row>
    <row r="497" spans="1:7" ht="63">
      <c r="A497" s="146" t="s">
        <v>314</v>
      </c>
      <c r="B497" s="152" t="s">
        <v>443</v>
      </c>
      <c r="C497" s="153" t="s">
        <v>147</v>
      </c>
      <c r="D497" s="154">
        <v>104</v>
      </c>
      <c r="E497" s="147">
        <v>752.1</v>
      </c>
      <c r="F497" s="147">
        <v>752.1</v>
      </c>
      <c r="G497" s="147">
        <v>752.1</v>
      </c>
    </row>
    <row r="498" spans="1:7" ht="31.5">
      <c r="A498" s="146" t="s">
        <v>132</v>
      </c>
      <c r="B498" s="152" t="s">
        <v>443</v>
      </c>
      <c r="C498" s="153" t="s">
        <v>133</v>
      </c>
      <c r="D498" s="154">
        <v>0</v>
      </c>
      <c r="E498" s="147">
        <v>69.2</v>
      </c>
      <c r="F498" s="147">
        <v>69.2</v>
      </c>
      <c r="G498" s="147">
        <v>69.2</v>
      </c>
    </row>
    <row r="499" spans="1:7" ht="63">
      <c r="A499" s="146" t="s">
        <v>314</v>
      </c>
      <c r="B499" s="152" t="s">
        <v>443</v>
      </c>
      <c r="C499" s="153" t="s">
        <v>133</v>
      </c>
      <c r="D499" s="154">
        <v>104</v>
      </c>
      <c r="E499" s="147">
        <v>69.2</v>
      </c>
      <c r="F499" s="147">
        <v>69.2</v>
      </c>
      <c r="G499" s="147">
        <v>69.2</v>
      </c>
    </row>
    <row r="500" spans="1:7" ht="63">
      <c r="A500" s="146" t="s">
        <v>444</v>
      </c>
      <c r="B500" s="152" t="s">
        <v>445</v>
      </c>
      <c r="C500" s="153" t="s">
        <v>125</v>
      </c>
      <c r="D500" s="154">
        <v>0</v>
      </c>
      <c r="E500" s="147">
        <v>862.6</v>
      </c>
      <c r="F500" s="147">
        <v>862.6</v>
      </c>
      <c r="G500" s="147">
        <v>862.6</v>
      </c>
    </row>
    <row r="501" spans="1:7" ht="78.75">
      <c r="A501" s="146" t="s">
        <v>146</v>
      </c>
      <c r="B501" s="152" t="s">
        <v>445</v>
      </c>
      <c r="C501" s="153" t="s">
        <v>147</v>
      </c>
      <c r="D501" s="154">
        <v>0</v>
      </c>
      <c r="E501" s="147">
        <v>789.9</v>
      </c>
      <c r="F501" s="147">
        <v>789.9</v>
      </c>
      <c r="G501" s="147">
        <v>789.9</v>
      </c>
    </row>
    <row r="502" spans="1:7" ht="63">
      <c r="A502" s="146" t="s">
        <v>314</v>
      </c>
      <c r="B502" s="152" t="s">
        <v>445</v>
      </c>
      <c r="C502" s="153" t="s">
        <v>147</v>
      </c>
      <c r="D502" s="154">
        <v>104</v>
      </c>
      <c r="E502" s="147">
        <v>789.9</v>
      </c>
      <c r="F502" s="147">
        <v>789.9</v>
      </c>
      <c r="G502" s="147">
        <v>789.9</v>
      </c>
    </row>
    <row r="503" spans="1:7" ht="31.5">
      <c r="A503" s="146" t="s">
        <v>132</v>
      </c>
      <c r="B503" s="152" t="s">
        <v>445</v>
      </c>
      <c r="C503" s="153" t="s">
        <v>133</v>
      </c>
      <c r="D503" s="154">
        <v>0</v>
      </c>
      <c r="E503" s="147">
        <v>72.7</v>
      </c>
      <c r="F503" s="147">
        <v>72.7</v>
      </c>
      <c r="G503" s="147">
        <v>72.7</v>
      </c>
    </row>
    <row r="504" spans="1:7" ht="63">
      <c r="A504" s="146" t="s">
        <v>314</v>
      </c>
      <c r="B504" s="152" t="s">
        <v>445</v>
      </c>
      <c r="C504" s="153" t="s">
        <v>133</v>
      </c>
      <c r="D504" s="154">
        <v>104</v>
      </c>
      <c r="E504" s="147">
        <v>72.7</v>
      </c>
      <c r="F504" s="147">
        <v>72.7</v>
      </c>
      <c r="G504" s="147">
        <v>72.7</v>
      </c>
    </row>
    <row r="505" spans="1:7" ht="110.25">
      <c r="A505" s="146" t="s">
        <v>446</v>
      </c>
      <c r="B505" s="152" t="s">
        <v>447</v>
      </c>
      <c r="C505" s="153" t="s">
        <v>125</v>
      </c>
      <c r="D505" s="154">
        <v>0</v>
      </c>
      <c r="E505" s="147">
        <v>0.7</v>
      </c>
      <c r="F505" s="147">
        <v>0.7</v>
      </c>
      <c r="G505" s="147">
        <v>0.7</v>
      </c>
    </row>
    <row r="506" spans="1:7" ht="31.5">
      <c r="A506" s="146" t="s">
        <v>132</v>
      </c>
      <c r="B506" s="152" t="s">
        <v>447</v>
      </c>
      <c r="C506" s="153" t="s">
        <v>133</v>
      </c>
      <c r="D506" s="154">
        <v>0</v>
      </c>
      <c r="E506" s="147">
        <v>0.7</v>
      </c>
      <c r="F506" s="147">
        <v>0.7</v>
      </c>
      <c r="G506" s="147">
        <v>0.7</v>
      </c>
    </row>
    <row r="507" spans="1:7" ht="63">
      <c r="A507" s="146" t="s">
        <v>314</v>
      </c>
      <c r="B507" s="152" t="s">
        <v>447</v>
      </c>
      <c r="C507" s="153" t="s">
        <v>133</v>
      </c>
      <c r="D507" s="154">
        <v>104</v>
      </c>
      <c r="E507" s="147">
        <v>0.7</v>
      </c>
      <c r="F507" s="147">
        <v>0.7</v>
      </c>
      <c r="G507" s="147">
        <v>0.7</v>
      </c>
    </row>
    <row r="508" spans="1:7">
      <c r="A508" s="146" t="s">
        <v>448</v>
      </c>
      <c r="B508" s="152" t="s">
        <v>449</v>
      </c>
      <c r="C508" s="153" t="s">
        <v>125</v>
      </c>
      <c r="D508" s="154">
        <v>0</v>
      </c>
      <c r="E508" s="147">
        <v>25</v>
      </c>
      <c r="F508" s="147">
        <v>10</v>
      </c>
      <c r="G508" s="147">
        <v>10</v>
      </c>
    </row>
    <row r="509" spans="1:7" ht="47.25">
      <c r="A509" s="146" t="s">
        <v>450</v>
      </c>
      <c r="B509" s="152" t="s">
        <v>451</v>
      </c>
      <c r="C509" s="153" t="s">
        <v>125</v>
      </c>
      <c r="D509" s="154">
        <v>0</v>
      </c>
      <c r="E509" s="147">
        <v>25</v>
      </c>
      <c r="F509" s="147">
        <v>10</v>
      </c>
      <c r="G509" s="147">
        <v>10</v>
      </c>
    </row>
    <row r="510" spans="1:7">
      <c r="A510" s="146" t="s">
        <v>452</v>
      </c>
      <c r="B510" s="152" t="s">
        <v>453</v>
      </c>
      <c r="C510" s="153" t="s">
        <v>125</v>
      </c>
      <c r="D510" s="154">
        <v>0</v>
      </c>
      <c r="E510" s="147">
        <v>25</v>
      </c>
      <c r="F510" s="147">
        <v>10</v>
      </c>
      <c r="G510" s="147">
        <v>10</v>
      </c>
    </row>
    <row r="511" spans="1:7" ht="31.5">
      <c r="A511" s="146" t="s">
        <v>132</v>
      </c>
      <c r="B511" s="152" t="s">
        <v>453</v>
      </c>
      <c r="C511" s="153" t="s">
        <v>133</v>
      </c>
      <c r="D511" s="154">
        <v>0</v>
      </c>
      <c r="E511" s="147">
        <v>25</v>
      </c>
      <c r="F511" s="147">
        <v>10</v>
      </c>
      <c r="G511" s="147">
        <v>10</v>
      </c>
    </row>
    <row r="512" spans="1:7">
      <c r="A512" s="146" t="s">
        <v>278</v>
      </c>
      <c r="B512" s="152" t="s">
        <v>453</v>
      </c>
      <c r="C512" s="153" t="s">
        <v>133</v>
      </c>
      <c r="D512" s="154">
        <v>113</v>
      </c>
      <c r="E512" s="147">
        <v>25</v>
      </c>
      <c r="F512" s="147">
        <v>10</v>
      </c>
      <c r="G512" s="147">
        <v>10</v>
      </c>
    </row>
    <row r="513" spans="1:7" s="157" customFormat="1" ht="47.25">
      <c r="A513" s="144" t="s">
        <v>454</v>
      </c>
      <c r="B513" s="149" t="s">
        <v>455</v>
      </c>
      <c r="C513" s="150" t="s">
        <v>125</v>
      </c>
      <c r="D513" s="151">
        <v>0</v>
      </c>
      <c r="E513" s="145">
        <v>9343.5</v>
      </c>
      <c r="F513" s="145">
        <v>6982.3</v>
      </c>
      <c r="G513" s="145">
        <v>7727.5</v>
      </c>
    </row>
    <row r="514" spans="1:7" ht="47.25">
      <c r="A514" s="146" t="s">
        <v>456</v>
      </c>
      <c r="B514" s="152" t="s">
        <v>457</v>
      </c>
      <c r="C514" s="153" t="s">
        <v>125</v>
      </c>
      <c r="D514" s="154">
        <v>0</v>
      </c>
      <c r="E514" s="147">
        <v>722.7</v>
      </c>
      <c r="F514" s="147">
        <v>484.1</v>
      </c>
      <c r="G514" s="147">
        <v>509.1</v>
      </c>
    </row>
    <row r="515" spans="1:7" ht="47.25">
      <c r="A515" s="146" t="s">
        <v>458</v>
      </c>
      <c r="B515" s="152" t="s">
        <v>459</v>
      </c>
      <c r="C515" s="153" t="s">
        <v>125</v>
      </c>
      <c r="D515" s="154">
        <v>0</v>
      </c>
      <c r="E515" s="147">
        <v>722.7</v>
      </c>
      <c r="F515" s="147">
        <v>484.1</v>
      </c>
      <c r="G515" s="147">
        <v>509.1</v>
      </c>
    </row>
    <row r="516" spans="1:7" ht="63">
      <c r="A516" s="146" t="s">
        <v>460</v>
      </c>
      <c r="B516" s="152" t="s">
        <v>461</v>
      </c>
      <c r="C516" s="153" t="s">
        <v>125</v>
      </c>
      <c r="D516" s="154">
        <v>0</v>
      </c>
      <c r="E516" s="147">
        <v>37.4</v>
      </c>
      <c r="F516" s="147">
        <v>37.299999999999997</v>
      </c>
      <c r="G516" s="147">
        <v>37.299999999999997</v>
      </c>
    </row>
    <row r="517" spans="1:7" ht="31.5">
      <c r="A517" s="146" t="s">
        <v>132</v>
      </c>
      <c r="B517" s="152" t="s">
        <v>461</v>
      </c>
      <c r="C517" s="153" t="s">
        <v>133</v>
      </c>
      <c r="D517" s="154">
        <v>0</v>
      </c>
      <c r="E517" s="147">
        <v>37.4</v>
      </c>
      <c r="F517" s="147">
        <v>37.299999999999997</v>
      </c>
      <c r="G517" s="147">
        <v>37.299999999999997</v>
      </c>
    </row>
    <row r="518" spans="1:7">
      <c r="A518" s="146" t="s">
        <v>206</v>
      </c>
      <c r="B518" s="152" t="s">
        <v>461</v>
      </c>
      <c r="C518" s="153" t="s">
        <v>133</v>
      </c>
      <c r="D518" s="154">
        <v>709</v>
      </c>
      <c r="E518" s="147">
        <v>37.4</v>
      </c>
      <c r="F518" s="147">
        <v>37.299999999999997</v>
      </c>
      <c r="G518" s="147">
        <v>37.299999999999997</v>
      </c>
    </row>
    <row r="519" spans="1:7">
      <c r="A519" s="146" t="s">
        <v>462</v>
      </c>
      <c r="B519" s="152" t="s">
        <v>463</v>
      </c>
      <c r="C519" s="153" t="s">
        <v>125</v>
      </c>
      <c r="D519" s="154">
        <v>0</v>
      </c>
      <c r="E519" s="147">
        <v>685.3</v>
      </c>
      <c r="F519" s="147">
        <v>446.8</v>
      </c>
      <c r="G519" s="147">
        <v>471.8</v>
      </c>
    </row>
    <row r="520" spans="1:7" ht="31.5">
      <c r="A520" s="146" t="s">
        <v>132</v>
      </c>
      <c r="B520" s="152" t="s">
        <v>463</v>
      </c>
      <c r="C520" s="153" t="s">
        <v>133</v>
      </c>
      <c r="D520" s="154">
        <v>0</v>
      </c>
      <c r="E520" s="147">
        <v>685.3</v>
      </c>
      <c r="F520" s="147">
        <v>446.8</v>
      </c>
      <c r="G520" s="147">
        <v>471.8</v>
      </c>
    </row>
    <row r="521" spans="1:7">
      <c r="A521" s="146" t="s">
        <v>464</v>
      </c>
      <c r="B521" s="152" t="s">
        <v>463</v>
      </c>
      <c r="C521" s="153" t="s">
        <v>133</v>
      </c>
      <c r="D521" s="154">
        <v>409</v>
      </c>
      <c r="E521" s="147">
        <v>685.3</v>
      </c>
      <c r="F521" s="147">
        <v>446.8</v>
      </c>
      <c r="G521" s="147">
        <v>471.8</v>
      </c>
    </row>
    <row r="522" spans="1:7" ht="47.25">
      <c r="A522" s="146" t="s">
        <v>465</v>
      </c>
      <c r="B522" s="152" t="s">
        <v>466</v>
      </c>
      <c r="C522" s="153" t="s">
        <v>125</v>
      </c>
      <c r="D522" s="154">
        <v>0</v>
      </c>
      <c r="E522" s="147">
        <v>33.5</v>
      </c>
      <c r="F522" s="147">
        <v>33.5</v>
      </c>
      <c r="G522" s="147">
        <v>33.5</v>
      </c>
    </row>
    <row r="523" spans="1:7" ht="63">
      <c r="A523" s="146" t="s">
        <v>467</v>
      </c>
      <c r="B523" s="152" t="s">
        <v>468</v>
      </c>
      <c r="C523" s="153" t="s">
        <v>125</v>
      </c>
      <c r="D523" s="154">
        <v>0</v>
      </c>
      <c r="E523" s="147">
        <v>33.5</v>
      </c>
      <c r="F523" s="147">
        <v>33.5</v>
      </c>
      <c r="G523" s="147">
        <v>33.5</v>
      </c>
    </row>
    <row r="524" spans="1:7" ht="31.5">
      <c r="A524" s="146" t="s">
        <v>469</v>
      </c>
      <c r="B524" s="152" t="s">
        <v>470</v>
      </c>
      <c r="C524" s="153" t="s">
        <v>125</v>
      </c>
      <c r="D524" s="154">
        <v>0</v>
      </c>
      <c r="E524" s="147">
        <v>30.5</v>
      </c>
      <c r="F524" s="147">
        <v>30.5</v>
      </c>
      <c r="G524" s="147">
        <v>30.5</v>
      </c>
    </row>
    <row r="525" spans="1:7" ht="31.5">
      <c r="A525" s="146" t="s">
        <v>132</v>
      </c>
      <c r="B525" s="152" t="s">
        <v>470</v>
      </c>
      <c r="C525" s="153" t="s">
        <v>133</v>
      </c>
      <c r="D525" s="154">
        <v>0</v>
      </c>
      <c r="E525" s="147">
        <v>30.5</v>
      </c>
      <c r="F525" s="147">
        <v>30.5</v>
      </c>
      <c r="G525" s="147">
        <v>30.5</v>
      </c>
    </row>
    <row r="526" spans="1:7">
      <c r="A526" s="146" t="s">
        <v>278</v>
      </c>
      <c r="B526" s="152" t="s">
        <v>470</v>
      </c>
      <c r="C526" s="153" t="s">
        <v>133</v>
      </c>
      <c r="D526" s="154">
        <v>113</v>
      </c>
      <c r="E526" s="147">
        <v>30.5</v>
      </c>
      <c r="F526" s="147">
        <v>30.5</v>
      </c>
      <c r="G526" s="147">
        <v>30.5</v>
      </c>
    </row>
    <row r="527" spans="1:7">
      <c r="A527" s="146" t="s">
        <v>471</v>
      </c>
      <c r="B527" s="152" t="s">
        <v>472</v>
      </c>
      <c r="C527" s="153" t="s">
        <v>125</v>
      </c>
      <c r="D527" s="154">
        <v>0</v>
      </c>
      <c r="E527" s="147">
        <v>3</v>
      </c>
      <c r="F527" s="147">
        <v>3</v>
      </c>
      <c r="G527" s="147">
        <v>3</v>
      </c>
    </row>
    <row r="528" spans="1:7" ht="31.5">
      <c r="A528" s="146" t="s">
        <v>132</v>
      </c>
      <c r="B528" s="152" t="s">
        <v>472</v>
      </c>
      <c r="C528" s="153" t="s">
        <v>133</v>
      </c>
      <c r="D528" s="154">
        <v>0</v>
      </c>
      <c r="E528" s="147">
        <v>3</v>
      </c>
      <c r="F528" s="147">
        <v>3</v>
      </c>
      <c r="G528" s="147">
        <v>3</v>
      </c>
    </row>
    <row r="529" spans="1:7">
      <c r="A529" s="146" t="s">
        <v>278</v>
      </c>
      <c r="B529" s="152" t="s">
        <v>472</v>
      </c>
      <c r="C529" s="153" t="s">
        <v>133</v>
      </c>
      <c r="D529" s="154">
        <v>113</v>
      </c>
      <c r="E529" s="147">
        <v>3</v>
      </c>
      <c r="F529" s="147">
        <v>3</v>
      </c>
      <c r="G529" s="147">
        <v>3</v>
      </c>
    </row>
    <row r="530" spans="1:7" ht="31.5">
      <c r="A530" s="146" t="s">
        <v>473</v>
      </c>
      <c r="B530" s="152" t="s">
        <v>474</v>
      </c>
      <c r="C530" s="153" t="s">
        <v>125</v>
      </c>
      <c r="D530" s="154">
        <v>0</v>
      </c>
      <c r="E530" s="147">
        <v>8318.4</v>
      </c>
      <c r="F530" s="147">
        <v>6195.8</v>
      </c>
      <c r="G530" s="147">
        <v>6916</v>
      </c>
    </row>
    <row r="531" spans="1:7" ht="63">
      <c r="A531" s="146" t="s">
        <v>475</v>
      </c>
      <c r="B531" s="152" t="s">
        <v>476</v>
      </c>
      <c r="C531" s="153" t="s">
        <v>125</v>
      </c>
      <c r="D531" s="154">
        <v>0</v>
      </c>
      <c r="E531" s="147">
        <v>70.7</v>
      </c>
      <c r="F531" s="147">
        <v>70</v>
      </c>
      <c r="G531" s="147">
        <v>70</v>
      </c>
    </row>
    <row r="532" spans="1:7" ht="47.25">
      <c r="A532" s="146" t="s">
        <v>477</v>
      </c>
      <c r="B532" s="152" t="s">
        <v>478</v>
      </c>
      <c r="C532" s="153" t="s">
        <v>125</v>
      </c>
      <c r="D532" s="154">
        <v>0</v>
      </c>
      <c r="E532" s="147">
        <v>25</v>
      </c>
      <c r="F532" s="147">
        <v>25</v>
      </c>
      <c r="G532" s="147">
        <v>25</v>
      </c>
    </row>
    <row r="533" spans="1:7" ht="31.5">
      <c r="A533" s="146" t="s">
        <v>132</v>
      </c>
      <c r="B533" s="152" t="s">
        <v>478</v>
      </c>
      <c r="C533" s="153" t="s">
        <v>133</v>
      </c>
      <c r="D533" s="154">
        <v>0</v>
      </c>
      <c r="E533" s="147">
        <v>25</v>
      </c>
      <c r="F533" s="147">
        <v>25</v>
      </c>
      <c r="G533" s="147">
        <v>25</v>
      </c>
    </row>
    <row r="534" spans="1:7">
      <c r="A534" s="146" t="s">
        <v>278</v>
      </c>
      <c r="B534" s="152" t="s">
        <v>478</v>
      </c>
      <c r="C534" s="153" t="s">
        <v>133</v>
      </c>
      <c r="D534" s="154">
        <v>113</v>
      </c>
      <c r="E534" s="147">
        <v>25</v>
      </c>
      <c r="F534" s="147">
        <v>25</v>
      </c>
      <c r="G534" s="147">
        <v>25</v>
      </c>
    </row>
    <row r="535" spans="1:7" ht="47.25">
      <c r="A535" s="146" t="s">
        <v>479</v>
      </c>
      <c r="B535" s="152" t="s">
        <v>480</v>
      </c>
      <c r="C535" s="153" t="s">
        <v>125</v>
      </c>
      <c r="D535" s="154">
        <v>0</v>
      </c>
      <c r="E535" s="147">
        <v>15</v>
      </c>
      <c r="F535" s="147">
        <v>15</v>
      </c>
      <c r="G535" s="147">
        <v>15</v>
      </c>
    </row>
    <row r="536" spans="1:7" ht="31.5">
      <c r="A536" s="146" t="s">
        <v>132</v>
      </c>
      <c r="B536" s="152" t="s">
        <v>480</v>
      </c>
      <c r="C536" s="153" t="s">
        <v>133</v>
      </c>
      <c r="D536" s="154">
        <v>0</v>
      </c>
      <c r="E536" s="147">
        <v>15</v>
      </c>
      <c r="F536" s="147">
        <v>15</v>
      </c>
      <c r="G536" s="147">
        <v>15</v>
      </c>
    </row>
    <row r="537" spans="1:7">
      <c r="A537" s="146" t="s">
        <v>278</v>
      </c>
      <c r="B537" s="152" t="s">
        <v>480</v>
      </c>
      <c r="C537" s="153" t="s">
        <v>133</v>
      </c>
      <c r="D537" s="154">
        <v>113</v>
      </c>
      <c r="E537" s="147">
        <v>15</v>
      </c>
      <c r="F537" s="147">
        <v>15</v>
      </c>
      <c r="G537" s="147">
        <v>15</v>
      </c>
    </row>
    <row r="538" spans="1:7" ht="94.5">
      <c r="A538" s="146" t="s">
        <v>481</v>
      </c>
      <c r="B538" s="152" t="s">
        <v>482</v>
      </c>
      <c r="C538" s="153" t="s">
        <v>125</v>
      </c>
      <c r="D538" s="154">
        <v>0</v>
      </c>
      <c r="E538" s="147">
        <v>5.7</v>
      </c>
      <c r="F538" s="147">
        <v>5</v>
      </c>
      <c r="G538" s="147">
        <v>5</v>
      </c>
    </row>
    <row r="539" spans="1:7" ht="31.5">
      <c r="A539" s="146" t="s">
        <v>132</v>
      </c>
      <c r="B539" s="152" t="s">
        <v>482</v>
      </c>
      <c r="C539" s="153" t="s">
        <v>133</v>
      </c>
      <c r="D539" s="154">
        <v>0</v>
      </c>
      <c r="E539" s="147">
        <v>5.7</v>
      </c>
      <c r="F539" s="147">
        <v>5</v>
      </c>
      <c r="G539" s="147">
        <v>5</v>
      </c>
    </row>
    <row r="540" spans="1:7">
      <c r="A540" s="146" t="s">
        <v>278</v>
      </c>
      <c r="B540" s="152" t="s">
        <v>482</v>
      </c>
      <c r="C540" s="153" t="s">
        <v>133</v>
      </c>
      <c r="D540" s="154">
        <v>113</v>
      </c>
      <c r="E540" s="147">
        <v>5.7</v>
      </c>
      <c r="F540" s="147">
        <v>5</v>
      </c>
      <c r="G540" s="147">
        <v>5</v>
      </c>
    </row>
    <row r="541" spans="1:7" ht="47.25">
      <c r="A541" s="146" t="s">
        <v>483</v>
      </c>
      <c r="B541" s="152" t="s">
        <v>484</v>
      </c>
      <c r="C541" s="153" t="s">
        <v>125</v>
      </c>
      <c r="D541" s="154">
        <v>0</v>
      </c>
      <c r="E541" s="147">
        <v>10</v>
      </c>
      <c r="F541" s="147">
        <v>10</v>
      </c>
      <c r="G541" s="147">
        <v>10</v>
      </c>
    </row>
    <row r="542" spans="1:7" ht="31.5">
      <c r="A542" s="146" t="s">
        <v>132</v>
      </c>
      <c r="B542" s="152" t="s">
        <v>484</v>
      </c>
      <c r="C542" s="153" t="s">
        <v>133</v>
      </c>
      <c r="D542" s="154">
        <v>0</v>
      </c>
      <c r="E542" s="147">
        <v>10</v>
      </c>
      <c r="F542" s="147">
        <v>10</v>
      </c>
      <c r="G542" s="147">
        <v>10</v>
      </c>
    </row>
    <row r="543" spans="1:7">
      <c r="A543" s="146" t="s">
        <v>278</v>
      </c>
      <c r="B543" s="152" t="s">
        <v>484</v>
      </c>
      <c r="C543" s="153" t="s">
        <v>133</v>
      </c>
      <c r="D543" s="154">
        <v>113</v>
      </c>
      <c r="E543" s="147">
        <v>10</v>
      </c>
      <c r="F543" s="147">
        <v>10</v>
      </c>
      <c r="G543" s="147">
        <v>10</v>
      </c>
    </row>
    <row r="544" spans="1:7" ht="63">
      <c r="A544" s="146" t="s">
        <v>485</v>
      </c>
      <c r="B544" s="152" t="s">
        <v>486</v>
      </c>
      <c r="C544" s="153" t="s">
        <v>125</v>
      </c>
      <c r="D544" s="154">
        <v>0</v>
      </c>
      <c r="E544" s="147">
        <v>15</v>
      </c>
      <c r="F544" s="147">
        <v>15</v>
      </c>
      <c r="G544" s="147">
        <v>15</v>
      </c>
    </row>
    <row r="545" spans="1:7" ht="31.5">
      <c r="A545" s="146" t="s">
        <v>132</v>
      </c>
      <c r="B545" s="152" t="s">
        <v>486</v>
      </c>
      <c r="C545" s="153" t="s">
        <v>133</v>
      </c>
      <c r="D545" s="154">
        <v>0</v>
      </c>
      <c r="E545" s="147">
        <v>15</v>
      </c>
      <c r="F545" s="147">
        <v>15</v>
      </c>
      <c r="G545" s="147">
        <v>15</v>
      </c>
    </row>
    <row r="546" spans="1:7">
      <c r="A546" s="146" t="s">
        <v>278</v>
      </c>
      <c r="B546" s="152" t="s">
        <v>486</v>
      </c>
      <c r="C546" s="153" t="s">
        <v>133</v>
      </c>
      <c r="D546" s="154">
        <v>113</v>
      </c>
      <c r="E546" s="147">
        <v>15</v>
      </c>
      <c r="F546" s="147">
        <v>15</v>
      </c>
      <c r="G546" s="147">
        <v>15</v>
      </c>
    </row>
    <row r="547" spans="1:7" ht="63">
      <c r="A547" s="146" t="s">
        <v>487</v>
      </c>
      <c r="B547" s="152" t="s">
        <v>488</v>
      </c>
      <c r="C547" s="153" t="s">
        <v>125</v>
      </c>
      <c r="D547" s="154">
        <v>0</v>
      </c>
      <c r="E547" s="147">
        <v>8247.7000000000007</v>
      </c>
      <c r="F547" s="147">
        <v>6125.8</v>
      </c>
      <c r="G547" s="147">
        <v>6846</v>
      </c>
    </row>
    <row r="548" spans="1:7" ht="31.5">
      <c r="A548" s="146" t="s">
        <v>137</v>
      </c>
      <c r="B548" s="152" t="s">
        <v>489</v>
      </c>
      <c r="C548" s="153" t="s">
        <v>125</v>
      </c>
      <c r="D548" s="154">
        <v>0</v>
      </c>
      <c r="E548" s="147">
        <v>28.5</v>
      </c>
      <c r="F548" s="147">
        <v>0</v>
      </c>
      <c r="G548" s="147">
        <v>0</v>
      </c>
    </row>
    <row r="549" spans="1:7" ht="31.5">
      <c r="A549" s="146" t="s">
        <v>132</v>
      </c>
      <c r="B549" s="152" t="s">
        <v>489</v>
      </c>
      <c r="C549" s="153" t="s">
        <v>133</v>
      </c>
      <c r="D549" s="154">
        <v>0</v>
      </c>
      <c r="E549" s="147">
        <v>28.5</v>
      </c>
      <c r="F549" s="147">
        <v>0</v>
      </c>
      <c r="G549" s="147">
        <v>0</v>
      </c>
    </row>
    <row r="550" spans="1:7" ht="31.5">
      <c r="A550" s="146" t="s">
        <v>139</v>
      </c>
      <c r="B550" s="152" t="s">
        <v>489</v>
      </c>
      <c r="C550" s="153" t="s">
        <v>133</v>
      </c>
      <c r="D550" s="154">
        <v>705</v>
      </c>
      <c r="E550" s="147">
        <v>28.5</v>
      </c>
      <c r="F550" s="147">
        <v>0</v>
      </c>
      <c r="G550" s="147">
        <v>0</v>
      </c>
    </row>
    <row r="551" spans="1:7" ht="15.75" customHeight="1">
      <c r="A551" s="146" t="s">
        <v>140</v>
      </c>
      <c r="B551" s="152" t="s">
        <v>490</v>
      </c>
      <c r="C551" s="153" t="s">
        <v>125</v>
      </c>
      <c r="D551" s="154">
        <v>0</v>
      </c>
      <c r="E551" s="147">
        <v>789.3</v>
      </c>
      <c r="F551" s="147">
        <v>100.6</v>
      </c>
      <c r="G551" s="147">
        <v>100.6</v>
      </c>
    </row>
    <row r="552" spans="1:7" ht="78.75">
      <c r="A552" s="146" t="s">
        <v>146</v>
      </c>
      <c r="B552" s="152" t="s">
        <v>490</v>
      </c>
      <c r="C552" s="153" t="s">
        <v>147</v>
      </c>
      <c r="D552" s="154">
        <v>0</v>
      </c>
      <c r="E552" s="147">
        <v>11.2</v>
      </c>
      <c r="F552" s="147">
        <v>0</v>
      </c>
      <c r="G552" s="147">
        <v>0</v>
      </c>
    </row>
    <row r="553" spans="1:7" ht="31.5">
      <c r="A553" s="146" t="s">
        <v>491</v>
      </c>
      <c r="B553" s="152" t="s">
        <v>490</v>
      </c>
      <c r="C553" s="153" t="s">
        <v>147</v>
      </c>
      <c r="D553" s="154">
        <v>314</v>
      </c>
      <c r="E553" s="147">
        <v>11.2</v>
      </c>
      <c r="F553" s="147">
        <v>0</v>
      </c>
      <c r="G553" s="147">
        <v>0</v>
      </c>
    </row>
    <row r="554" spans="1:7" ht="31.5">
      <c r="A554" s="146" t="s">
        <v>132</v>
      </c>
      <c r="B554" s="152" t="s">
        <v>490</v>
      </c>
      <c r="C554" s="153" t="s">
        <v>133</v>
      </c>
      <c r="D554" s="154">
        <v>0</v>
      </c>
      <c r="E554" s="147">
        <v>778.1</v>
      </c>
      <c r="F554" s="147">
        <v>100.6</v>
      </c>
      <c r="G554" s="147">
        <v>100.6</v>
      </c>
    </row>
    <row r="555" spans="1:7" ht="31.5">
      <c r="A555" s="146" t="s">
        <v>491</v>
      </c>
      <c r="B555" s="152" t="s">
        <v>490</v>
      </c>
      <c r="C555" s="153" t="s">
        <v>133</v>
      </c>
      <c r="D555" s="154">
        <v>314</v>
      </c>
      <c r="E555" s="147">
        <v>778.1</v>
      </c>
      <c r="F555" s="147">
        <v>100.6</v>
      </c>
      <c r="G555" s="147">
        <v>100.6</v>
      </c>
    </row>
    <row r="556" spans="1:7" ht="173.25">
      <c r="A556" s="146" t="s">
        <v>197</v>
      </c>
      <c r="B556" s="152" t="s">
        <v>492</v>
      </c>
      <c r="C556" s="153" t="s">
        <v>125</v>
      </c>
      <c r="D556" s="154">
        <v>0</v>
      </c>
      <c r="E556" s="147">
        <v>7429.9</v>
      </c>
      <c r="F556" s="147">
        <v>6025.2</v>
      </c>
      <c r="G556" s="147">
        <v>6745.4</v>
      </c>
    </row>
    <row r="557" spans="1:7" ht="78.75">
      <c r="A557" s="146" t="s">
        <v>146</v>
      </c>
      <c r="B557" s="152" t="s">
        <v>492</v>
      </c>
      <c r="C557" s="153" t="s">
        <v>147</v>
      </c>
      <c r="D557" s="154">
        <v>0</v>
      </c>
      <c r="E557" s="147">
        <v>7429.9</v>
      </c>
      <c r="F557" s="147">
        <v>6025.2</v>
      </c>
      <c r="G557" s="147">
        <v>6745.4</v>
      </c>
    </row>
    <row r="558" spans="1:7" ht="31.5">
      <c r="A558" s="146" t="s">
        <v>491</v>
      </c>
      <c r="B558" s="152" t="s">
        <v>492</v>
      </c>
      <c r="C558" s="153" t="s">
        <v>147</v>
      </c>
      <c r="D558" s="154">
        <v>314</v>
      </c>
      <c r="E558" s="147">
        <v>7429.9</v>
      </c>
      <c r="F558" s="147">
        <v>6025.2</v>
      </c>
      <c r="G558" s="147">
        <v>6745.4</v>
      </c>
    </row>
    <row r="559" spans="1:7" ht="47.25">
      <c r="A559" s="146" t="s">
        <v>780</v>
      </c>
      <c r="B559" s="152" t="s">
        <v>781</v>
      </c>
      <c r="C559" s="153" t="s">
        <v>125</v>
      </c>
      <c r="D559" s="154">
        <v>0</v>
      </c>
      <c r="E559" s="147">
        <v>268.89999999999998</v>
      </c>
      <c r="F559" s="147">
        <v>268.89999999999998</v>
      </c>
      <c r="G559" s="147">
        <v>268.89999999999998</v>
      </c>
    </row>
    <row r="560" spans="1:7" ht="78.75">
      <c r="A560" s="146" t="s">
        <v>782</v>
      </c>
      <c r="B560" s="152" t="s">
        <v>783</v>
      </c>
      <c r="C560" s="153" t="s">
        <v>125</v>
      </c>
      <c r="D560" s="154">
        <v>0</v>
      </c>
      <c r="E560" s="147">
        <v>14</v>
      </c>
      <c r="F560" s="147">
        <v>14</v>
      </c>
      <c r="G560" s="147">
        <v>14</v>
      </c>
    </row>
    <row r="561" spans="1:7" ht="31.5">
      <c r="A561" s="146" t="s">
        <v>784</v>
      </c>
      <c r="B561" s="152" t="s">
        <v>785</v>
      </c>
      <c r="C561" s="153" t="s">
        <v>125</v>
      </c>
      <c r="D561" s="154">
        <v>0</v>
      </c>
      <c r="E561" s="147">
        <v>14</v>
      </c>
      <c r="F561" s="147">
        <v>14</v>
      </c>
      <c r="G561" s="147">
        <v>14</v>
      </c>
    </row>
    <row r="562" spans="1:7" ht="31.5">
      <c r="A562" s="146" t="s">
        <v>132</v>
      </c>
      <c r="B562" s="152" t="s">
        <v>785</v>
      </c>
      <c r="C562" s="153" t="s">
        <v>133</v>
      </c>
      <c r="D562" s="154">
        <v>0</v>
      </c>
      <c r="E562" s="147">
        <v>14</v>
      </c>
      <c r="F562" s="147">
        <v>14</v>
      </c>
      <c r="G562" s="147">
        <v>14</v>
      </c>
    </row>
    <row r="563" spans="1:7">
      <c r="A563" s="146" t="s">
        <v>238</v>
      </c>
      <c r="B563" s="152" t="s">
        <v>785</v>
      </c>
      <c r="C563" s="153" t="s">
        <v>133</v>
      </c>
      <c r="D563" s="154">
        <v>801</v>
      </c>
      <c r="E563" s="147">
        <v>14</v>
      </c>
      <c r="F563" s="147">
        <v>14</v>
      </c>
      <c r="G563" s="147">
        <v>14</v>
      </c>
    </row>
    <row r="564" spans="1:7" ht="47.25">
      <c r="A564" s="146" t="s">
        <v>786</v>
      </c>
      <c r="B564" s="152" t="s">
        <v>787</v>
      </c>
      <c r="C564" s="153" t="s">
        <v>125</v>
      </c>
      <c r="D564" s="154">
        <v>0</v>
      </c>
      <c r="E564" s="147">
        <v>224.9</v>
      </c>
      <c r="F564" s="147">
        <v>224.9</v>
      </c>
      <c r="G564" s="147">
        <v>224.9</v>
      </c>
    </row>
    <row r="565" spans="1:7" ht="47.25">
      <c r="A565" s="146" t="s">
        <v>823</v>
      </c>
      <c r="B565" s="152" t="s">
        <v>788</v>
      </c>
      <c r="C565" s="153" t="s">
        <v>125</v>
      </c>
      <c r="D565" s="154">
        <v>0</v>
      </c>
      <c r="E565" s="147">
        <v>40</v>
      </c>
      <c r="F565" s="147">
        <v>40</v>
      </c>
      <c r="G565" s="147">
        <v>40</v>
      </c>
    </row>
    <row r="566" spans="1:7" ht="31.5">
      <c r="A566" s="146" t="s">
        <v>132</v>
      </c>
      <c r="B566" s="152" t="s">
        <v>788</v>
      </c>
      <c r="C566" s="153" t="s">
        <v>133</v>
      </c>
      <c r="D566" s="154">
        <v>0</v>
      </c>
      <c r="E566" s="147">
        <v>40</v>
      </c>
      <c r="F566" s="147">
        <v>40</v>
      </c>
      <c r="G566" s="147">
        <v>40</v>
      </c>
    </row>
    <row r="567" spans="1:7">
      <c r="A567" s="146" t="s">
        <v>238</v>
      </c>
      <c r="B567" s="152" t="s">
        <v>788</v>
      </c>
      <c r="C567" s="153" t="s">
        <v>133</v>
      </c>
      <c r="D567" s="154">
        <v>801</v>
      </c>
      <c r="E567" s="147">
        <v>40</v>
      </c>
      <c r="F567" s="147">
        <v>40</v>
      </c>
      <c r="G567" s="147">
        <v>40</v>
      </c>
    </row>
    <row r="568" spans="1:7" ht="31.5">
      <c r="A568" s="146" t="s">
        <v>789</v>
      </c>
      <c r="B568" s="152" t="s">
        <v>790</v>
      </c>
      <c r="C568" s="153" t="s">
        <v>125</v>
      </c>
      <c r="D568" s="154">
        <v>0</v>
      </c>
      <c r="E568" s="147">
        <v>184.9</v>
      </c>
      <c r="F568" s="147">
        <v>184.9</v>
      </c>
      <c r="G568" s="147">
        <v>184.9</v>
      </c>
    </row>
    <row r="569" spans="1:7" ht="31.5">
      <c r="A569" s="146" t="s">
        <v>132</v>
      </c>
      <c r="B569" s="152" t="s">
        <v>790</v>
      </c>
      <c r="C569" s="153" t="s">
        <v>133</v>
      </c>
      <c r="D569" s="154">
        <v>0</v>
      </c>
      <c r="E569" s="147">
        <v>184.9</v>
      </c>
      <c r="F569" s="147">
        <v>184.9</v>
      </c>
      <c r="G569" s="147">
        <v>184.9</v>
      </c>
    </row>
    <row r="570" spans="1:7">
      <c r="A570" s="146" t="s">
        <v>510</v>
      </c>
      <c r="B570" s="152" t="s">
        <v>790</v>
      </c>
      <c r="C570" s="153" t="s">
        <v>133</v>
      </c>
      <c r="D570" s="154">
        <v>1101</v>
      </c>
      <c r="E570" s="147">
        <v>184.9</v>
      </c>
      <c r="F570" s="147">
        <v>184.9</v>
      </c>
      <c r="G570" s="147">
        <v>184.9</v>
      </c>
    </row>
    <row r="571" spans="1:7" ht="94.5">
      <c r="A571" s="146" t="s">
        <v>791</v>
      </c>
      <c r="B571" s="152" t="s">
        <v>792</v>
      </c>
      <c r="C571" s="153" t="s">
        <v>125</v>
      </c>
      <c r="D571" s="154">
        <v>0</v>
      </c>
      <c r="E571" s="147">
        <v>30</v>
      </c>
      <c r="F571" s="147">
        <v>30</v>
      </c>
      <c r="G571" s="147">
        <v>30</v>
      </c>
    </row>
    <row r="572" spans="1:7" ht="63">
      <c r="A572" s="146" t="s">
        <v>793</v>
      </c>
      <c r="B572" s="152" t="s">
        <v>794</v>
      </c>
      <c r="C572" s="153" t="s">
        <v>125</v>
      </c>
      <c r="D572" s="154">
        <v>0</v>
      </c>
      <c r="E572" s="147">
        <v>30</v>
      </c>
      <c r="F572" s="147">
        <v>30</v>
      </c>
      <c r="G572" s="147">
        <v>30</v>
      </c>
    </row>
    <row r="573" spans="1:7" ht="31.5">
      <c r="A573" s="146" t="s">
        <v>132</v>
      </c>
      <c r="B573" s="152" t="s">
        <v>794</v>
      </c>
      <c r="C573" s="153" t="s">
        <v>133</v>
      </c>
      <c r="D573" s="154">
        <v>0</v>
      </c>
      <c r="E573" s="147">
        <v>30</v>
      </c>
      <c r="F573" s="147">
        <v>30</v>
      </c>
      <c r="G573" s="147">
        <v>30</v>
      </c>
    </row>
    <row r="574" spans="1:7">
      <c r="A574" s="146" t="s">
        <v>238</v>
      </c>
      <c r="B574" s="152" t="s">
        <v>794</v>
      </c>
      <c r="C574" s="153" t="s">
        <v>133</v>
      </c>
      <c r="D574" s="154">
        <v>801</v>
      </c>
      <c r="E574" s="147">
        <v>30</v>
      </c>
      <c r="F574" s="147">
        <v>30</v>
      </c>
      <c r="G574" s="147">
        <v>30</v>
      </c>
    </row>
    <row r="575" spans="1:7" s="157" customFormat="1" ht="63">
      <c r="A575" s="144" t="s">
        <v>493</v>
      </c>
      <c r="B575" s="149" t="s">
        <v>494</v>
      </c>
      <c r="C575" s="150" t="s">
        <v>125</v>
      </c>
      <c r="D575" s="151">
        <v>0</v>
      </c>
      <c r="E575" s="145">
        <v>10834.4</v>
      </c>
      <c r="F575" s="145">
        <v>8746.5</v>
      </c>
      <c r="G575" s="145">
        <v>1426</v>
      </c>
    </row>
    <row r="576" spans="1:7" ht="47.25">
      <c r="A576" s="146" t="s">
        <v>495</v>
      </c>
      <c r="B576" s="152" t="s">
        <v>496</v>
      </c>
      <c r="C576" s="153" t="s">
        <v>125</v>
      </c>
      <c r="D576" s="154">
        <v>0</v>
      </c>
      <c r="E576" s="147">
        <v>165</v>
      </c>
      <c r="F576" s="147">
        <v>166</v>
      </c>
      <c r="G576" s="147">
        <v>166</v>
      </c>
    </row>
    <row r="577" spans="1:7" ht="63">
      <c r="A577" s="146" t="s">
        <v>497</v>
      </c>
      <c r="B577" s="152" t="s">
        <v>498</v>
      </c>
      <c r="C577" s="153" t="s">
        <v>125</v>
      </c>
      <c r="D577" s="154">
        <v>0</v>
      </c>
      <c r="E577" s="147">
        <v>165</v>
      </c>
      <c r="F577" s="147">
        <v>166</v>
      </c>
      <c r="G577" s="147">
        <v>166</v>
      </c>
    </row>
    <row r="578" spans="1:7" ht="63">
      <c r="A578" s="146" t="s">
        <v>499</v>
      </c>
      <c r="B578" s="152" t="s">
        <v>500</v>
      </c>
      <c r="C578" s="153" t="s">
        <v>125</v>
      </c>
      <c r="D578" s="154">
        <v>0</v>
      </c>
      <c r="E578" s="147">
        <v>145</v>
      </c>
      <c r="F578" s="147">
        <v>146</v>
      </c>
      <c r="G578" s="147">
        <v>146</v>
      </c>
    </row>
    <row r="579" spans="1:7" ht="31.5">
      <c r="A579" s="146" t="s">
        <v>132</v>
      </c>
      <c r="B579" s="152" t="s">
        <v>500</v>
      </c>
      <c r="C579" s="153" t="s">
        <v>133</v>
      </c>
      <c r="D579" s="154">
        <v>0</v>
      </c>
      <c r="E579" s="147">
        <v>145</v>
      </c>
      <c r="F579" s="147">
        <v>146</v>
      </c>
      <c r="G579" s="147">
        <v>146</v>
      </c>
    </row>
    <row r="580" spans="1:7">
      <c r="A580" s="146" t="s">
        <v>501</v>
      </c>
      <c r="B580" s="152" t="s">
        <v>500</v>
      </c>
      <c r="C580" s="153" t="s">
        <v>133</v>
      </c>
      <c r="D580" s="154">
        <v>707</v>
      </c>
      <c r="E580" s="147">
        <v>145</v>
      </c>
      <c r="F580" s="147">
        <v>146</v>
      </c>
      <c r="G580" s="147">
        <v>146</v>
      </c>
    </row>
    <row r="581" spans="1:7" ht="47.25">
      <c r="A581" s="146" t="s">
        <v>502</v>
      </c>
      <c r="B581" s="152" t="s">
        <v>503</v>
      </c>
      <c r="C581" s="153" t="s">
        <v>125</v>
      </c>
      <c r="D581" s="154">
        <v>0</v>
      </c>
      <c r="E581" s="147">
        <v>20</v>
      </c>
      <c r="F581" s="147">
        <v>20</v>
      </c>
      <c r="G581" s="147">
        <v>20</v>
      </c>
    </row>
    <row r="582" spans="1:7" ht="31.5">
      <c r="A582" s="146" t="s">
        <v>132</v>
      </c>
      <c r="B582" s="152" t="s">
        <v>503</v>
      </c>
      <c r="C582" s="153" t="s">
        <v>133</v>
      </c>
      <c r="D582" s="154">
        <v>0</v>
      </c>
      <c r="E582" s="147">
        <v>20</v>
      </c>
      <c r="F582" s="147">
        <v>20</v>
      </c>
      <c r="G582" s="147">
        <v>20</v>
      </c>
    </row>
    <row r="583" spans="1:7">
      <c r="A583" s="146" t="s">
        <v>501</v>
      </c>
      <c r="B583" s="152" t="s">
        <v>503</v>
      </c>
      <c r="C583" s="153" t="s">
        <v>133</v>
      </c>
      <c r="D583" s="154">
        <v>707</v>
      </c>
      <c r="E583" s="147">
        <v>20</v>
      </c>
      <c r="F583" s="147">
        <v>20</v>
      </c>
      <c r="G583" s="147">
        <v>20</v>
      </c>
    </row>
    <row r="584" spans="1:7" ht="47.25">
      <c r="A584" s="146" t="s">
        <v>504</v>
      </c>
      <c r="B584" s="152" t="s">
        <v>505</v>
      </c>
      <c r="C584" s="153" t="s">
        <v>125</v>
      </c>
      <c r="D584" s="154">
        <v>0</v>
      </c>
      <c r="E584" s="147">
        <v>8871.9</v>
      </c>
      <c r="F584" s="147">
        <v>7919.5</v>
      </c>
      <c r="G584" s="147">
        <v>600</v>
      </c>
    </row>
    <row r="585" spans="1:7" ht="47.25">
      <c r="A585" s="146" t="s">
        <v>506</v>
      </c>
      <c r="B585" s="152" t="s">
        <v>507</v>
      </c>
      <c r="C585" s="153" t="s">
        <v>125</v>
      </c>
      <c r="D585" s="154">
        <v>0</v>
      </c>
      <c r="E585" s="147">
        <v>477.2</v>
      </c>
      <c r="F585" s="147">
        <v>470</v>
      </c>
      <c r="G585" s="147">
        <v>470</v>
      </c>
    </row>
    <row r="586" spans="1:7" ht="31.5">
      <c r="A586" s="146" t="s">
        <v>508</v>
      </c>
      <c r="B586" s="152" t="s">
        <v>509</v>
      </c>
      <c r="C586" s="153" t="s">
        <v>125</v>
      </c>
      <c r="D586" s="154">
        <v>0</v>
      </c>
      <c r="E586" s="147">
        <v>280.2</v>
      </c>
      <c r="F586" s="147">
        <v>267</v>
      </c>
      <c r="G586" s="147">
        <v>267</v>
      </c>
    </row>
    <row r="587" spans="1:7" ht="31.5">
      <c r="A587" s="146" t="s">
        <v>132</v>
      </c>
      <c r="B587" s="152" t="s">
        <v>509</v>
      </c>
      <c r="C587" s="153" t="s">
        <v>133</v>
      </c>
      <c r="D587" s="154">
        <v>0</v>
      </c>
      <c r="E587" s="147">
        <v>280.2</v>
      </c>
      <c r="F587" s="147">
        <v>267</v>
      </c>
      <c r="G587" s="147">
        <v>267</v>
      </c>
    </row>
    <row r="588" spans="1:7">
      <c r="A588" s="146" t="s">
        <v>510</v>
      </c>
      <c r="B588" s="152" t="s">
        <v>509</v>
      </c>
      <c r="C588" s="153" t="s">
        <v>133</v>
      </c>
      <c r="D588" s="154">
        <v>1101</v>
      </c>
      <c r="E588" s="147">
        <v>280.2</v>
      </c>
      <c r="F588" s="147">
        <v>267</v>
      </c>
      <c r="G588" s="147">
        <v>267</v>
      </c>
    </row>
    <row r="589" spans="1:7" ht="47.25">
      <c r="A589" s="146" t="s">
        <v>511</v>
      </c>
      <c r="B589" s="152" t="s">
        <v>512</v>
      </c>
      <c r="C589" s="153" t="s">
        <v>125</v>
      </c>
      <c r="D589" s="154">
        <v>0</v>
      </c>
      <c r="E589" s="147">
        <v>0</v>
      </c>
      <c r="F589" s="147">
        <v>6</v>
      </c>
      <c r="G589" s="147">
        <v>6</v>
      </c>
    </row>
    <row r="590" spans="1:7" ht="31.5">
      <c r="A590" s="146" t="s">
        <v>132</v>
      </c>
      <c r="B590" s="152" t="s">
        <v>512</v>
      </c>
      <c r="C590" s="153" t="s">
        <v>133</v>
      </c>
      <c r="D590" s="154">
        <v>0</v>
      </c>
      <c r="E590" s="147">
        <v>0</v>
      </c>
      <c r="F590" s="147">
        <v>6</v>
      </c>
      <c r="G590" s="147">
        <v>6</v>
      </c>
    </row>
    <row r="591" spans="1:7">
      <c r="A591" s="146" t="s">
        <v>510</v>
      </c>
      <c r="B591" s="152" t="s">
        <v>512</v>
      </c>
      <c r="C591" s="153" t="s">
        <v>133</v>
      </c>
      <c r="D591" s="154">
        <v>1101</v>
      </c>
      <c r="E591" s="147">
        <v>0</v>
      </c>
      <c r="F591" s="147">
        <v>6</v>
      </c>
      <c r="G591" s="147">
        <v>6</v>
      </c>
    </row>
    <row r="592" spans="1:7" ht="63">
      <c r="A592" s="146" t="s">
        <v>513</v>
      </c>
      <c r="B592" s="152" t="s">
        <v>514</v>
      </c>
      <c r="C592" s="153" t="s">
        <v>125</v>
      </c>
      <c r="D592" s="154">
        <v>0</v>
      </c>
      <c r="E592" s="147">
        <v>117</v>
      </c>
      <c r="F592" s="147">
        <v>117</v>
      </c>
      <c r="G592" s="147">
        <v>117</v>
      </c>
    </row>
    <row r="593" spans="1:7" ht="31.5">
      <c r="A593" s="146" t="s">
        <v>132</v>
      </c>
      <c r="B593" s="152" t="s">
        <v>514</v>
      </c>
      <c r="C593" s="153" t="s">
        <v>133</v>
      </c>
      <c r="D593" s="154">
        <v>0</v>
      </c>
      <c r="E593" s="147">
        <v>117</v>
      </c>
      <c r="F593" s="147">
        <v>117</v>
      </c>
      <c r="G593" s="147">
        <v>117</v>
      </c>
    </row>
    <row r="594" spans="1:7">
      <c r="A594" s="146" t="s">
        <v>510</v>
      </c>
      <c r="B594" s="152" t="s">
        <v>514</v>
      </c>
      <c r="C594" s="153" t="s">
        <v>133</v>
      </c>
      <c r="D594" s="154">
        <v>1101</v>
      </c>
      <c r="E594" s="147">
        <v>117</v>
      </c>
      <c r="F594" s="147">
        <v>117</v>
      </c>
      <c r="G594" s="147">
        <v>117</v>
      </c>
    </row>
    <row r="595" spans="1:7" ht="63">
      <c r="A595" s="146" t="s">
        <v>515</v>
      </c>
      <c r="B595" s="152" t="s">
        <v>516</v>
      </c>
      <c r="C595" s="153" t="s">
        <v>125</v>
      </c>
      <c r="D595" s="154">
        <v>0</v>
      </c>
      <c r="E595" s="147">
        <v>80</v>
      </c>
      <c r="F595" s="147">
        <v>80</v>
      </c>
      <c r="G595" s="147">
        <v>80</v>
      </c>
    </row>
    <row r="596" spans="1:7" ht="16.5" customHeight="1">
      <c r="A596" s="146" t="s">
        <v>176</v>
      </c>
      <c r="B596" s="152" t="s">
        <v>516</v>
      </c>
      <c r="C596" s="153" t="s">
        <v>177</v>
      </c>
      <c r="D596" s="154">
        <v>0</v>
      </c>
      <c r="E596" s="147">
        <v>80</v>
      </c>
      <c r="F596" s="147">
        <v>80</v>
      </c>
      <c r="G596" s="147">
        <v>80</v>
      </c>
    </row>
    <row r="597" spans="1:7">
      <c r="A597" s="146" t="s">
        <v>510</v>
      </c>
      <c r="B597" s="152" t="s">
        <v>516</v>
      </c>
      <c r="C597" s="153" t="s">
        <v>177</v>
      </c>
      <c r="D597" s="154">
        <v>1101</v>
      </c>
      <c r="E597" s="147">
        <v>80</v>
      </c>
      <c r="F597" s="147">
        <v>80</v>
      </c>
      <c r="G597" s="147">
        <v>80</v>
      </c>
    </row>
    <row r="598" spans="1:7" ht="31.5">
      <c r="A598" s="146" t="s">
        <v>517</v>
      </c>
      <c r="B598" s="152" t="s">
        <v>518</v>
      </c>
      <c r="C598" s="153" t="s">
        <v>125</v>
      </c>
      <c r="D598" s="154">
        <v>0</v>
      </c>
      <c r="E598" s="147">
        <v>8394.7000000000007</v>
      </c>
      <c r="F598" s="147">
        <v>7449.5</v>
      </c>
      <c r="G598" s="147">
        <v>130</v>
      </c>
    </row>
    <row r="599" spans="1:7" ht="30.75" customHeight="1">
      <c r="A599" s="146" t="s">
        <v>519</v>
      </c>
      <c r="B599" s="152" t="s">
        <v>520</v>
      </c>
      <c r="C599" s="153" t="s">
        <v>125</v>
      </c>
      <c r="D599" s="154">
        <v>0</v>
      </c>
      <c r="E599" s="147">
        <v>75</v>
      </c>
      <c r="F599" s="147">
        <v>75</v>
      </c>
      <c r="G599" s="147">
        <v>75</v>
      </c>
    </row>
    <row r="600" spans="1:7" ht="31.5">
      <c r="A600" s="146" t="s">
        <v>132</v>
      </c>
      <c r="B600" s="152" t="s">
        <v>520</v>
      </c>
      <c r="C600" s="153" t="s">
        <v>133</v>
      </c>
      <c r="D600" s="154">
        <v>0</v>
      </c>
      <c r="E600" s="147">
        <v>75</v>
      </c>
      <c r="F600" s="147">
        <v>75</v>
      </c>
      <c r="G600" s="147">
        <v>75</v>
      </c>
    </row>
    <row r="601" spans="1:7">
      <c r="A601" s="146" t="s">
        <v>510</v>
      </c>
      <c r="B601" s="152" t="s">
        <v>520</v>
      </c>
      <c r="C601" s="153" t="s">
        <v>133</v>
      </c>
      <c r="D601" s="154">
        <v>1101</v>
      </c>
      <c r="E601" s="147">
        <v>75</v>
      </c>
      <c r="F601" s="147">
        <v>75</v>
      </c>
      <c r="G601" s="147">
        <v>75</v>
      </c>
    </row>
    <row r="602" spans="1:7" ht="63">
      <c r="A602" s="146" t="s">
        <v>521</v>
      </c>
      <c r="B602" s="152" t="s">
        <v>522</v>
      </c>
      <c r="C602" s="153" t="s">
        <v>125</v>
      </c>
      <c r="D602" s="154">
        <v>0</v>
      </c>
      <c r="E602" s="147">
        <v>303.10000000000002</v>
      </c>
      <c r="F602" s="147">
        <v>0</v>
      </c>
      <c r="G602" s="147">
        <v>0</v>
      </c>
    </row>
    <row r="603" spans="1:7" ht="31.5">
      <c r="A603" s="146" t="s">
        <v>132</v>
      </c>
      <c r="B603" s="152" t="s">
        <v>522</v>
      </c>
      <c r="C603" s="153" t="s">
        <v>133</v>
      </c>
      <c r="D603" s="154">
        <v>0</v>
      </c>
      <c r="E603" s="147">
        <v>303.10000000000002</v>
      </c>
      <c r="F603" s="147">
        <v>0</v>
      </c>
      <c r="G603" s="147">
        <v>0</v>
      </c>
    </row>
    <row r="604" spans="1:7">
      <c r="A604" s="146" t="s">
        <v>510</v>
      </c>
      <c r="B604" s="152" t="s">
        <v>522</v>
      </c>
      <c r="C604" s="153" t="s">
        <v>133</v>
      </c>
      <c r="D604" s="154">
        <v>1101</v>
      </c>
      <c r="E604" s="147">
        <v>303.10000000000002</v>
      </c>
      <c r="F604" s="147">
        <v>0</v>
      </c>
      <c r="G604" s="147">
        <v>0</v>
      </c>
    </row>
    <row r="605" spans="1:7" ht="157.5">
      <c r="A605" s="146" t="s">
        <v>523</v>
      </c>
      <c r="B605" s="152" t="s">
        <v>524</v>
      </c>
      <c r="C605" s="153" t="s">
        <v>125</v>
      </c>
      <c r="D605" s="154">
        <v>0</v>
      </c>
      <c r="E605" s="147">
        <v>7319.5</v>
      </c>
      <c r="F605" s="147">
        <v>7319.5</v>
      </c>
      <c r="G605" s="147">
        <v>0</v>
      </c>
    </row>
    <row r="606" spans="1:7" ht="31.5">
      <c r="A606" s="146" t="s">
        <v>281</v>
      </c>
      <c r="B606" s="152" t="s">
        <v>524</v>
      </c>
      <c r="C606" s="153" t="s">
        <v>282</v>
      </c>
      <c r="D606" s="154">
        <v>0</v>
      </c>
      <c r="E606" s="147">
        <v>7319.5</v>
      </c>
      <c r="F606" s="147">
        <v>7319.5</v>
      </c>
      <c r="G606" s="147">
        <v>0</v>
      </c>
    </row>
    <row r="607" spans="1:7">
      <c r="A607" s="146" t="s">
        <v>510</v>
      </c>
      <c r="B607" s="152" t="s">
        <v>524</v>
      </c>
      <c r="C607" s="153" t="s">
        <v>282</v>
      </c>
      <c r="D607" s="154">
        <v>1101</v>
      </c>
      <c r="E607" s="147">
        <v>7319.5</v>
      </c>
      <c r="F607" s="147">
        <v>7319.5</v>
      </c>
      <c r="G607" s="147">
        <v>0</v>
      </c>
    </row>
    <row r="608" spans="1:7" ht="63">
      <c r="A608" s="146" t="s">
        <v>525</v>
      </c>
      <c r="B608" s="152" t="s">
        <v>526</v>
      </c>
      <c r="C608" s="153" t="s">
        <v>125</v>
      </c>
      <c r="D608" s="154">
        <v>0</v>
      </c>
      <c r="E608" s="147">
        <v>697.1</v>
      </c>
      <c r="F608" s="147">
        <v>55</v>
      </c>
      <c r="G608" s="147">
        <v>55</v>
      </c>
    </row>
    <row r="609" spans="1:7" ht="31.5">
      <c r="A609" s="146" t="s">
        <v>132</v>
      </c>
      <c r="B609" s="152" t="s">
        <v>526</v>
      </c>
      <c r="C609" s="153" t="s">
        <v>133</v>
      </c>
      <c r="D609" s="154">
        <v>0</v>
      </c>
      <c r="E609" s="147">
        <v>697.1</v>
      </c>
      <c r="F609" s="147">
        <v>55</v>
      </c>
      <c r="G609" s="147">
        <v>55</v>
      </c>
    </row>
    <row r="610" spans="1:7">
      <c r="A610" s="146" t="s">
        <v>510</v>
      </c>
      <c r="B610" s="152" t="s">
        <v>526</v>
      </c>
      <c r="C610" s="153" t="s">
        <v>133</v>
      </c>
      <c r="D610" s="154">
        <v>1101</v>
      </c>
      <c r="E610" s="147">
        <v>697.1</v>
      </c>
      <c r="F610" s="147">
        <v>55</v>
      </c>
      <c r="G610" s="147">
        <v>55</v>
      </c>
    </row>
    <row r="611" spans="1:7" ht="16.5" customHeight="1">
      <c r="A611" s="146" t="s">
        <v>527</v>
      </c>
      <c r="B611" s="152" t="s">
        <v>528</v>
      </c>
      <c r="C611" s="153" t="s">
        <v>125</v>
      </c>
      <c r="D611" s="154">
        <v>0</v>
      </c>
      <c r="E611" s="147">
        <v>1656.5</v>
      </c>
      <c r="F611" s="147">
        <v>527</v>
      </c>
      <c r="G611" s="147">
        <v>526</v>
      </c>
    </row>
    <row r="612" spans="1:7" ht="47.25">
      <c r="A612" s="146" t="s">
        <v>529</v>
      </c>
      <c r="B612" s="152" t="s">
        <v>530</v>
      </c>
      <c r="C612" s="153" t="s">
        <v>125</v>
      </c>
      <c r="D612" s="154">
        <v>0</v>
      </c>
      <c r="E612" s="147">
        <v>1656.5</v>
      </c>
      <c r="F612" s="147">
        <v>527</v>
      </c>
      <c r="G612" s="147">
        <v>526</v>
      </c>
    </row>
    <row r="613" spans="1:7" ht="63">
      <c r="A613" s="146" t="s">
        <v>531</v>
      </c>
      <c r="B613" s="152" t="s">
        <v>532</v>
      </c>
      <c r="C613" s="153" t="s">
        <v>125</v>
      </c>
      <c r="D613" s="154">
        <v>0</v>
      </c>
      <c r="E613" s="147">
        <v>16.2</v>
      </c>
      <c r="F613" s="147">
        <v>15</v>
      </c>
      <c r="G613" s="147">
        <v>14</v>
      </c>
    </row>
    <row r="614" spans="1:7" ht="16.5" customHeight="1">
      <c r="A614" s="146" t="s">
        <v>176</v>
      </c>
      <c r="B614" s="152" t="s">
        <v>532</v>
      </c>
      <c r="C614" s="153" t="s">
        <v>177</v>
      </c>
      <c r="D614" s="154">
        <v>0</v>
      </c>
      <c r="E614" s="147">
        <v>16.2</v>
      </c>
      <c r="F614" s="147">
        <v>15</v>
      </c>
      <c r="G614" s="147">
        <v>14</v>
      </c>
    </row>
    <row r="615" spans="1:7">
      <c r="A615" s="146" t="s">
        <v>533</v>
      </c>
      <c r="B615" s="152" t="s">
        <v>532</v>
      </c>
      <c r="C615" s="153" t="s">
        <v>177</v>
      </c>
      <c r="D615" s="154">
        <v>1003</v>
      </c>
      <c r="E615" s="147">
        <v>16.2</v>
      </c>
      <c r="F615" s="147">
        <v>15</v>
      </c>
      <c r="G615" s="147">
        <v>14</v>
      </c>
    </row>
    <row r="616" spans="1:7" ht="31.5">
      <c r="A616" s="146" t="s">
        <v>534</v>
      </c>
      <c r="B616" s="152" t="s">
        <v>535</v>
      </c>
      <c r="C616" s="153" t="s">
        <v>125</v>
      </c>
      <c r="D616" s="154">
        <v>0</v>
      </c>
      <c r="E616" s="147">
        <v>1640.3</v>
      </c>
      <c r="F616" s="147">
        <v>512</v>
      </c>
      <c r="G616" s="147">
        <v>512</v>
      </c>
    </row>
    <row r="617" spans="1:7" ht="16.5" customHeight="1">
      <c r="A617" s="146" t="s">
        <v>176</v>
      </c>
      <c r="B617" s="152" t="s">
        <v>535</v>
      </c>
      <c r="C617" s="153" t="s">
        <v>177</v>
      </c>
      <c r="D617" s="154">
        <v>0</v>
      </c>
      <c r="E617" s="147">
        <v>1640.3</v>
      </c>
      <c r="F617" s="147">
        <v>512</v>
      </c>
      <c r="G617" s="147">
        <v>512</v>
      </c>
    </row>
    <row r="618" spans="1:7">
      <c r="A618" s="146" t="s">
        <v>533</v>
      </c>
      <c r="B618" s="152" t="s">
        <v>535</v>
      </c>
      <c r="C618" s="153" t="s">
        <v>177</v>
      </c>
      <c r="D618" s="154">
        <v>1003</v>
      </c>
      <c r="E618" s="147">
        <v>1640.3</v>
      </c>
      <c r="F618" s="147">
        <v>512</v>
      </c>
      <c r="G618" s="147">
        <v>512</v>
      </c>
    </row>
    <row r="619" spans="1:7" ht="63">
      <c r="A619" s="146" t="s">
        <v>536</v>
      </c>
      <c r="B619" s="152" t="s">
        <v>537</v>
      </c>
      <c r="C619" s="153" t="s">
        <v>125</v>
      </c>
      <c r="D619" s="154">
        <v>0</v>
      </c>
      <c r="E619" s="147">
        <v>91</v>
      </c>
      <c r="F619" s="147">
        <v>84</v>
      </c>
      <c r="G619" s="147">
        <v>84</v>
      </c>
    </row>
    <row r="620" spans="1:7" ht="47.25" customHeight="1">
      <c r="A620" s="146" t="s">
        <v>538</v>
      </c>
      <c r="B620" s="152" t="s">
        <v>539</v>
      </c>
      <c r="C620" s="153" t="s">
        <v>125</v>
      </c>
      <c r="D620" s="154">
        <v>0</v>
      </c>
      <c r="E620" s="147">
        <v>91</v>
      </c>
      <c r="F620" s="147">
        <v>84</v>
      </c>
      <c r="G620" s="147">
        <v>84</v>
      </c>
    </row>
    <row r="621" spans="1:7" ht="31.5">
      <c r="A621" s="146" t="s">
        <v>540</v>
      </c>
      <c r="B621" s="152" t="s">
        <v>541</v>
      </c>
      <c r="C621" s="153" t="s">
        <v>125</v>
      </c>
      <c r="D621" s="154">
        <v>0</v>
      </c>
      <c r="E621" s="147">
        <v>21</v>
      </c>
      <c r="F621" s="147">
        <v>21</v>
      </c>
      <c r="G621" s="147">
        <v>21</v>
      </c>
    </row>
    <row r="622" spans="1:7" ht="31.5">
      <c r="A622" s="146" t="s">
        <v>132</v>
      </c>
      <c r="B622" s="152" t="s">
        <v>541</v>
      </c>
      <c r="C622" s="153" t="s">
        <v>133</v>
      </c>
      <c r="D622" s="154">
        <v>0</v>
      </c>
      <c r="E622" s="147">
        <v>21</v>
      </c>
      <c r="F622" s="147">
        <v>21</v>
      </c>
      <c r="G622" s="147">
        <v>21</v>
      </c>
    </row>
    <row r="623" spans="1:7">
      <c r="A623" s="146" t="s">
        <v>501</v>
      </c>
      <c r="B623" s="152" t="s">
        <v>541</v>
      </c>
      <c r="C623" s="153" t="s">
        <v>133</v>
      </c>
      <c r="D623" s="154">
        <v>707</v>
      </c>
      <c r="E623" s="147">
        <v>21</v>
      </c>
      <c r="F623" s="147">
        <v>21</v>
      </c>
      <c r="G623" s="147">
        <v>21</v>
      </c>
    </row>
    <row r="624" spans="1:7" ht="31.5">
      <c r="A624" s="146" t="s">
        <v>542</v>
      </c>
      <c r="B624" s="152" t="s">
        <v>543</v>
      </c>
      <c r="C624" s="153" t="s">
        <v>125</v>
      </c>
      <c r="D624" s="154">
        <v>0</v>
      </c>
      <c r="E624" s="147">
        <v>70</v>
      </c>
      <c r="F624" s="147">
        <v>63</v>
      </c>
      <c r="G624" s="147">
        <v>63</v>
      </c>
    </row>
    <row r="625" spans="1:7" ht="31.5">
      <c r="A625" s="146" t="s">
        <v>132</v>
      </c>
      <c r="B625" s="152" t="s">
        <v>543</v>
      </c>
      <c r="C625" s="153" t="s">
        <v>133</v>
      </c>
      <c r="D625" s="154">
        <v>0</v>
      </c>
      <c r="E625" s="147">
        <v>70</v>
      </c>
      <c r="F625" s="147">
        <v>63</v>
      </c>
      <c r="G625" s="147">
        <v>63</v>
      </c>
    </row>
    <row r="626" spans="1:7">
      <c r="A626" s="146" t="s">
        <v>501</v>
      </c>
      <c r="B626" s="152" t="s">
        <v>543</v>
      </c>
      <c r="C626" s="153" t="s">
        <v>133</v>
      </c>
      <c r="D626" s="154">
        <v>707</v>
      </c>
      <c r="E626" s="147">
        <v>70</v>
      </c>
      <c r="F626" s="147">
        <v>63</v>
      </c>
      <c r="G626" s="147">
        <v>63</v>
      </c>
    </row>
    <row r="627" spans="1:7" ht="31.5">
      <c r="A627" s="146" t="s">
        <v>544</v>
      </c>
      <c r="B627" s="152" t="s">
        <v>545</v>
      </c>
      <c r="C627" s="153" t="s">
        <v>125</v>
      </c>
      <c r="D627" s="154">
        <v>0</v>
      </c>
      <c r="E627" s="147">
        <v>50</v>
      </c>
      <c r="F627" s="147">
        <v>50</v>
      </c>
      <c r="G627" s="147">
        <v>50</v>
      </c>
    </row>
    <row r="628" spans="1:7" ht="30" customHeight="1">
      <c r="A628" s="146" t="s">
        <v>546</v>
      </c>
      <c r="B628" s="152" t="s">
        <v>547</v>
      </c>
      <c r="C628" s="153" t="s">
        <v>125</v>
      </c>
      <c r="D628" s="154">
        <v>0</v>
      </c>
      <c r="E628" s="147">
        <v>45</v>
      </c>
      <c r="F628" s="147">
        <v>45</v>
      </c>
      <c r="G628" s="147">
        <v>45</v>
      </c>
    </row>
    <row r="629" spans="1:7" ht="31.5">
      <c r="A629" s="146" t="s">
        <v>548</v>
      </c>
      <c r="B629" s="152" t="s">
        <v>549</v>
      </c>
      <c r="C629" s="153" t="s">
        <v>125</v>
      </c>
      <c r="D629" s="154">
        <v>0</v>
      </c>
      <c r="E629" s="147">
        <v>20</v>
      </c>
      <c r="F629" s="147">
        <v>20</v>
      </c>
      <c r="G629" s="147">
        <v>20</v>
      </c>
    </row>
    <row r="630" spans="1:7" ht="31.5">
      <c r="A630" s="146" t="s">
        <v>132</v>
      </c>
      <c r="B630" s="152" t="s">
        <v>549</v>
      </c>
      <c r="C630" s="153" t="s">
        <v>133</v>
      </c>
      <c r="D630" s="154">
        <v>0</v>
      </c>
      <c r="E630" s="147">
        <v>20</v>
      </c>
      <c r="F630" s="147">
        <v>20</v>
      </c>
      <c r="G630" s="147">
        <v>20</v>
      </c>
    </row>
    <row r="631" spans="1:7" ht="17.25" customHeight="1">
      <c r="A631" s="146" t="s">
        <v>328</v>
      </c>
      <c r="B631" s="152" t="s">
        <v>549</v>
      </c>
      <c r="C631" s="153" t="s">
        <v>133</v>
      </c>
      <c r="D631" s="154">
        <v>412</v>
      </c>
      <c r="E631" s="147">
        <v>20</v>
      </c>
      <c r="F631" s="147">
        <v>20</v>
      </c>
      <c r="G631" s="147">
        <v>20</v>
      </c>
    </row>
    <row r="632" spans="1:7" ht="31.5">
      <c r="A632" s="146" t="s">
        <v>550</v>
      </c>
      <c r="B632" s="152" t="s">
        <v>551</v>
      </c>
      <c r="C632" s="153" t="s">
        <v>125</v>
      </c>
      <c r="D632" s="154">
        <v>0</v>
      </c>
      <c r="E632" s="147">
        <v>25</v>
      </c>
      <c r="F632" s="147">
        <v>25</v>
      </c>
      <c r="G632" s="147">
        <v>25</v>
      </c>
    </row>
    <row r="633" spans="1:7" ht="31.5">
      <c r="A633" s="146" t="s">
        <v>132</v>
      </c>
      <c r="B633" s="152" t="s">
        <v>551</v>
      </c>
      <c r="C633" s="153" t="s">
        <v>133</v>
      </c>
      <c r="D633" s="154">
        <v>0</v>
      </c>
      <c r="E633" s="147">
        <v>25</v>
      </c>
      <c r="F633" s="147">
        <v>25</v>
      </c>
      <c r="G633" s="147">
        <v>25</v>
      </c>
    </row>
    <row r="634" spans="1:7" ht="16.5" customHeight="1">
      <c r="A634" s="146" t="s">
        <v>328</v>
      </c>
      <c r="B634" s="152" t="s">
        <v>551</v>
      </c>
      <c r="C634" s="153" t="s">
        <v>133</v>
      </c>
      <c r="D634" s="154">
        <v>412</v>
      </c>
      <c r="E634" s="147">
        <v>25</v>
      </c>
      <c r="F634" s="147">
        <v>25</v>
      </c>
      <c r="G634" s="147">
        <v>25</v>
      </c>
    </row>
    <row r="635" spans="1:7" ht="47.25">
      <c r="A635" s="146" t="s">
        <v>552</v>
      </c>
      <c r="B635" s="152" t="s">
        <v>553</v>
      </c>
      <c r="C635" s="153" t="s">
        <v>125</v>
      </c>
      <c r="D635" s="154">
        <v>0</v>
      </c>
      <c r="E635" s="147">
        <v>5</v>
      </c>
      <c r="F635" s="147">
        <v>5</v>
      </c>
      <c r="G635" s="147">
        <v>5</v>
      </c>
    </row>
    <row r="636" spans="1:7" ht="31.5">
      <c r="A636" s="146" t="s">
        <v>554</v>
      </c>
      <c r="B636" s="152" t="s">
        <v>555</v>
      </c>
      <c r="C636" s="153" t="s">
        <v>125</v>
      </c>
      <c r="D636" s="154">
        <v>0</v>
      </c>
      <c r="E636" s="147">
        <v>5</v>
      </c>
      <c r="F636" s="147">
        <v>5</v>
      </c>
      <c r="G636" s="147">
        <v>5</v>
      </c>
    </row>
    <row r="637" spans="1:7" ht="31.5">
      <c r="A637" s="146" t="s">
        <v>132</v>
      </c>
      <c r="B637" s="152" t="s">
        <v>555</v>
      </c>
      <c r="C637" s="153" t="s">
        <v>133</v>
      </c>
      <c r="D637" s="154">
        <v>0</v>
      </c>
      <c r="E637" s="147">
        <v>5</v>
      </c>
      <c r="F637" s="147">
        <v>5</v>
      </c>
      <c r="G637" s="147">
        <v>5</v>
      </c>
    </row>
    <row r="638" spans="1:7" ht="16.5" customHeight="1">
      <c r="A638" s="146" t="s">
        <v>328</v>
      </c>
      <c r="B638" s="152" t="s">
        <v>555</v>
      </c>
      <c r="C638" s="153" t="s">
        <v>133</v>
      </c>
      <c r="D638" s="154">
        <v>412</v>
      </c>
      <c r="E638" s="147">
        <v>5</v>
      </c>
      <c r="F638" s="147">
        <v>5</v>
      </c>
      <c r="G638" s="147">
        <v>5</v>
      </c>
    </row>
    <row r="639" spans="1:7" s="157" customFormat="1" ht="47.25">
      <c r="A639" s="144" t="s">
        <v>556</v>
      </c>
      <c r="B639" s="149" t="s">
        <v>557</v>
      </c>
      <c r="C639" s="150" t="s">
        <v>125</v>
      </c>
      <c r="D639" s="151">
        <v>0</v>
      </c>
      <c r="E639" s="145">
        <v>234.9</v>
      </c>
      <c r="F639" s="145">
        <v>183</v>
      </c>
      <c r="G639" s="145">
        <v>183</v>
      </c>
    </row>
    <row r="640" spans="1:7" ht="47.25">
      <c r="A640" s="146" t="s">
        <v>558</v>
      </c>
      <c r="B640" s="152" t="s">
        <v>559</v>
      </c>
      <c r="C640" s="153" t="s">
        <v>125</v>
      </c>
      <c r="D640" s="154">
        <v>0</v>
      </c>
      <c r="E640" s="147">
        <v>234.9</v>
      </c>
      <c r="F640" s="147">
        <v>183</v>
      </c>
      <c r="G640" s="147">
        <v>183</v>
      </c>
    </row>
    <row r="641" spans="1:7" ht="63">
      <c r="A641" s="146" t="s">
        <v>560</v>
      </c>
      <c r="B641" s="152" t="s">
        <v>561</v>
      </c>
      <c r="C641" s="153" t="s">
        <v>125</v>
      </c>
      <c r="D641" s="154">
        <v>0</v>
      </c>
      <c r="E641" s="147">
        <v>92</v>
      </c>
      <c r="F641" s="147">
        <v>92</v>
      </c>
      <c r="G641" s="147">
        <v>92</v>
      </c>
    </row>
    <row r="642" spans="1:7" ht="16.5" customHeight="1">
      <c r="A642" s="146" t="s">
        <v>176</v>
      </c>
      <c r="B642" s="152" t="s">
        <v>561</v>
      </c>
      <c r="C642" s="153" t="s">
        <v>177</v>
      </c>
      <c r="D642" s="154">
        <v>0</v>
      </c>
      <c r="E642" s="147">
        <v>92</v>
      </c>
      <c r="F642" s="147">
        <v>92</v>
      </c>
      <c r="G642" s="147">
        <v>92</v>
      </c>
    </row>
    <row r="643" spans="1:7">
      <c r="A643" s="146" t="s">
        <v>278</v>
      </c>
      <c r="B643" s="152" t="s">
        <v>561</v>
      </c>
      <c r="C643" s="153" t="s">
        <v>177</v>
      </c>
      <c r="D643" s="154">
        <v>113</v>
      </c>
      <c r="E643" s="147">
        <v>92</v>
      </c>
      <c r="F643" s="147">
        <v>92</v>
      </c>
      <c r="G643" s="147">
        <v>92</v>
      </c>
    </row>
    <row r="644" spans="1:7" ht="47.25">
      <c r="A644" s="146" t="s">
        <v>562</v>
      </c>
      <c r="B644" s="152" t="s">
        <v>563</v>
      </c>
      <c r="C644" s="153" t="s">
        <v>125</v>
      </c>
      <c r="D644" s="154">
        <v>0</v>
      </c>
      <c r="E644" s="147">
        <v>41</v>
      </c>
      <c r="F644" s="147">
        <v>11</v>
      </c>
      <c r="G644" s="147">
        <v>11</v>
      </c>
    </row>
    <row r="645" spans="1:7" ht="31.5">
      <c r="A645" s="146" t="s">
        <v>132</v>
      </c>
      <c r="B645" s="152" t="s">
        <v>563</v>
      </c>
      <c r="C645" s="153" t="s">
        <v>133</v>
      </c>
      <c r="D645" s="154">
        <v>0</v>
      </c>
      <c r="E645" s="147">
        <v>41</v>
      </c>
      <c r="F645" s="147">
        <v>11</v>
      </c>
      <c r="G645" s="147">
        <v>11</v>
      </c>
    </row>
    <row r="646" spans="1:7">
      <c r="A646" s="146" t="s">
        <v>278</v>
      </c>
      <c r="B646" s="152" t="s">
        <v>563</v>
      </c>
      <c r="C646" s="153" t="s">
        <v>133</v>
      </c>
      <c r="D646" s="154">
        <v>113</v>
      </c>
      <c r="E646" s="147">
        <v>41</v>
      </c>
      <c r="F646" s="147">
        <v>11</v>
      </c>
      <c r="G646" s="147">
        <v>11</v>
      </c>
    </row>
    <row r="647" spans="1:7" ht="31.5">
      <c r="A647" s="146" t="s">
        <v>795</v>
      </c>
      <c r="B647" s="152" t="s">
        <v>796</v>
      </c>
      <c r="C647" s="153" t="s">
        <v>125</v>
      </c>
      <c r="D647" s="154">
        <v>0</v>
      </c>
      <c r="E647" s="147">
        <v>10</v>
      </c>
      <c r="F647" s="147">
        <v>0</v>
      </c>
      <c r="G647" s="147">
        <v>0</v>
      </c>
    </row>
    <row r="648" spans="1:7" ht="31.5">
      <c r="A648" s="146" t="s">
        <v>132</v>
      </c>
      <c r="B648" s="152" t="s">
        <v>796</v>
      </c>
      <c r="C648" s="153" t="s">
        <v>133</v>
      </c>
      <c r="D648" s="154">
        <v>0</v>
      </c>
      <c r="E648" s="147">
        <v>10</v>
      </c>
      <c r="F648" s="147">
        <v>0</v>
      </c>
      <c r="G648" s="147">
        <v>0</v>
      </c>
    </row>
    <row r="649" spans="1:7">
      <c r="A649" s="146" t="s">
        <v>278</v>
      </c>
      <c r="B649" s="152" t="s">
        <v>796</v>
      </c>
      <c r="C649" s="153" t="s">
        <v>133</v>
      </c>
      <c r="D649" s="154">
        <v>113</v>
      </c>
      <c r="E649" s="147">
        <v>10</v>
      </c>
      <c r="F649" s="147">
        <v>0</v>
      </c>
      <c r="G649" s="147">
        <v>0</v>
      </c>
    </row>
    <row r="650" spans="1:7" ht="110.25">
      <c r="A650" s="146" t="s">
        <v>564</v>
      </c>
      <c r="B650" s="152" t="s">
        <v>565</v>
      </c>
      <c r="C650" s="153" t="s">
        <v>125</v>
      </c>
      <c r="D650" s="154">
        <v>0</v>
      </c>
      <c r="E650" s="147">
        <v>91.9</v>
      </c>
      <c r="F650" s="147">
        <v>80</v>
      </c>
      <c r="G650" s="147">
        <v>80</v>
      </c>
    </row>
    <row r="651" spans="1:7" ht="16.5" customHeight="1">
      <c r="A651" s="146" t="s">
        <v>176</v>
      </c>
      <c r="B651" s="152" t="s">
        <v>565</v>
      </c>
      <c r="C651" s="153" t="s">
        <v>177</v>
      </c>
      <c r="D651" s="154">
        <v>0</v>
      </c>
      <c r="E651" s="147">
        <v>91.9</v>
      </c>
      <c r="F651" s="147">
        <v>80</v>
      </c>
      <c r="G651" s="147">
        <v>80</v>
      </c>
    </row>
    <row r="652" spans="1:7">
      <c r="A652" s="146" t="s">
        <v>278</v>
      </c>
      <c r="B652" s="152" t="s">
        <v>565</v>
      </c>
      <c r="C652" s="153" t="s">
        <v>177</v>
      </c>
      <c r="D652" s="154">
        <v>113</v>
      </c>
      <c r="E652" s="147">
        <v>91.9</v>
      </c>
      <c r="F652" s="147">
        <v>80</v>
      </c>
      <c r="G652" s="147">
        <v>80</v>
      </c>
    </row>
    <row r="653" spans="1:7" s="157" customFormat="1" ht="47.25">
      <c r="A653" s="144" t="s">
        <v>566</v>
      </c>
      <c r="B653" s="149" t="s">
        <v>567</v>
      </c>
      <c r="C653" s="150" t="s">
        <v>125</v>
      </c>
      <c r="D653" s="151">
        <v>0</v>
      </c>
      <c r="E653" s="145">
        <v>220</v>
      </c>
      <c r="F653" s="145">
        <v>265</v>
      </c>
      <c r="G653" s="145">
        <v>270</v>
      </c>
    </row>
    <row r="654" spans="1:7" ht="63">
      <c r="A654" s="146" t="s">
        <v>568</v>
      </c>
      <c r="B654" s="152" t="s">
        <v>569</v>
      </c>
      <c r="C654" s="153" t="s">
        <v>125</v>
      </c>
      <c r="D654" s="154">
        <v>0</v>
      </c>
      <c r="E654" s="147">
        <v>25</v>
      </c>
      <c r="F654" s="147">
        <v>70</v>
      </c>
      <c r="G654" s="147">
        <v>75</v>
      </c>
    </row>
    <row r="655" spans="1:7" ht="78.75">
      <c r="A655" s="146" t="s">
        <v>570</v>
      </c>
      <c r="B655" s="152" t="s">
        <v>571</v>
      </c>
      <c r="C655" s="153" t="s">
        <v>125</v>
      </c>
      <c r="D655" s="154">
        <v>0</v>
      </c>
      <c r="E655" s="147">
        <v>20</v>
      </c>
      <c r="F655" s="147">
        <v>65</v>
      </c>
      <c r="G655" s="147">
        <v>70</v>
      </c>
    </row>
    <row r="656" spans="1:7" ht="47.25">
      <c r="A656" s="146" t="s">
        <v>572</v>
      </c>
      <c r="B656" s="152" t="s">
        <v>573</v>
      </c>
      <c r="C656" s="153" t="s">
        <v>125</v>
      </c>
      <c r="D656" s="154">
        <v>0</v>
      </c>
      <c r="E656" s="147">
        <v>20</v>
      </c>
      <c r="F656" s="147">
        <v>65</v>
      </c>
      <c r="G656" s="147">
        <v>70</v>
      </c>
    </row>
    <row r="657" spans="1:7" ht="31.5">
      <c r="A657" s="146" t="s">
        <v>132</v>
      </c>
      <c r="B657" s="152" t="s">
        <v>573</v>
      </c>
      <c r="C657" s="153" t="s">
        <v>133</v>
      </c>
      <c r="D657" s="154">
        <v>0</v>
      </c>
      <c r="E657" s="147">
        <v>20</v>
      </c>
      <c r="F657" s="147">
        <v>65</v>
      </c>
      <c r="G657" s="147">
        <v>70</v>
      </c>
    </row>
    <row r="658" spans="1:7">
      <c r="A658" s="146" t="s">
        <v>238</v>
      </c>
      <c r="B658" s="152" t="s">
        <v>573</v>
      </c>
      <c r="C658" s="153" t="s">
        <v>133</v>
      </c>
      <c r="D658" s="154">
        <v>801</v>
      </c>
      <c r="E658" s="147">
        <v>20</v>
      </c>
      <c r="F658" s="147">
        <v>65</v>
      </c>
      <c r="G658" s="147">
        <v>70</v>
      </c>
    </row>
    <row r="659" spans="1:7" ht="78.75" customHeight="1">
      <c r="A659" s="146" t="s">
        <v>574</v>
      </c>
      <c r="B659" s="152" t="s">
        <v>575</v>
      </c>
      <c r="C659" s="153" t="s">
        <v>125</v>
      </c>
      <c r="D659" s="154">
        <v>0</v>
      </c>
      <c r="E659" s="147">
        <v>5</v>
      </c>
      <c r="F659" s="147">
        <v>5</v>
      </c>
      <c r="G659" s="147">
        <v>5</v>
      </c>
    </row>
    <row r="660" spans="1:7" ht="31.5">
      <c r="A660" s="146" t="s">
        <v>576</v>
      </c>
      <c r="B660" s="152" t="s">
        <v>577</v>
      </c>
      <c r="C660" s="153" t="s">
        <v>125</v>
      </c>
      <c r="D660" s="154">
        <v>0</v>
      </c>
      <c r="E660" s="147">
        <v>5</v>
      </c>
      <c r="F660" s="147">
        <v>5</v>
      </c>
      <c r="G660" s="147">
        <v>5</v>
      </c>
    </row>
    <row r="661" spans="1:7" ht="31.5">
      <c r="A661" s="146" t="s">
        <v>132</v>
      </c>
      <c r="B661" s="152" t="s">
        <v>577</v>
      </c>
      <c r="C661" s="153" t="s">
        <v>133</v>
      </c>
      <c r="D661" s="154">
        <v>0</v>
      </c>
      <c r="E661" s="147">
        <v>5</v>
      </c>
      <c r="F661" s="147">
        <v>5</v>
      </c>
      <c r="G661" s="147">
        <v>5</v>
      </c>
    </row>
    <row r="662" spans="1:7">
      <c r="A662" s="146" t="s">
        <v>578</v>
      </c>
      <c r="B662" s="152" t="s">
        <v>577</v>
      </c>
      <c r="C662" s="153" t="s">
        <v>133</v>
      </c>
      <c r="D662" s="154">
        <v>1006</v>
      </c>
      <c r="E662" s="147">
        <v>5</v>
      </c>
      <c r="F662" s="147">
        <v>5</v>
      </c>
      <c r="G662" s="147">
        <v>5</v>
      </c>
    </row>
    <row r="663" spans="1:7" ht="63">
      <c r="A663" s="146" t="s">
        <v>579</v>
      </c>
      <c r="B663" s="152" t="s">
        <v>580</v>
      </c>
      <c r="C663" s="153" t="s">
        <v>125</v>
      </c>
      <c r="D663" s="154">
        <v>0</v>
      </c>
      <c r="E663" s="147">
        <v>195</v>
      </c>
      <c r="F663" s="147">
        <v>195</v>
      </c>
      <c r="G663" s="147">
        <v>195</v>
      </c>
    </row>
    <row r="664" spans="1:7" ht="47.25">
      <c r="A664" s="146" t="s">
        <v>581</v>
      </c>
      <c r="B664" s="152" t="s">
        <v>582</v>
      </c>
      <c r="C664" s="153" t="s">
        <v>125</v>
      </c>
      <c r="D664" s="154">
        <v>0</v>
      </c>
      <c r="E664" s="147">
        <v>195</v>
      </c>
      <c r="F664" s="147">
        <v>195</v>
      </c>
      <c r="G664" s="147">
        <v>195</v>
      </c>
    </row>
    <row r="665" spans="1:7" ht="31.5" customHeight="1">
      <c r="A665" s="146" t="s">
        <v>583</v>
      </c>
      <c r="B665" s="152" t="s">
        <v>584</v>
      </c>
      <c r="C665" s="153" t="s">
        <v>125</v>
      </c>
      <c r="D665" s="154">
        <v>0</v>
      </c>
      <c r="E665" s="147">
        <v>13</v>
      </c>
      <c r="F665" s="147">
        <v>13</v>
      </c>
      <c r="G665" s="147">
        <v>13</v>
      </c>
    </row>
    <row r="666" spans="1:7" ht="31.5">
      <c r="A666" s="146" t="s">
        <v>132</v>
      </c>
      <c r="B666" s="152" t="s">
        <v>584</v>
      </c>
      <c r="C666" s="153" t="s">
        <v>133</v>
      </c>
      <c r="D666" s="154">
        <v>0</v>
      </c>
      <c r="E666" s="147">
        <v>13</v>
      </c>
      <c r="F666" s="147">
        <v>13</v>
      </c>
      <c r="G666" s="147">
        <v>13</v>
      </c>
    </row>
    <row r="667" spans="1:7">
      <c r="A667" s="146" t="s">
        <v>578</v>
      </c>
      <c r="B667" s="152" t="s">
        <v>584</v>
      </c>
      <c r="C667" s="153" t="s">
        <v>133</v>
      </c>
      <c r="D667" s="154">
        <v>1006</v>
      </c>
      <c r="E667" s="147">
        <v>13</v>
      </c>
      <c r="F667" s="147">
        <v>13</v>
      </c>
      <c r="G667" s="147">
        <v>13</v>
      </c>
    </row>
    <row r="668" spans="1:7" ht="31.5">
      <c r="A668" s="146" t="s">
        <v>585</v>
      </c>
      <c r="B668" s="152" t="s">
        <v>586</v>
      </c>
      <c r="C668" s="153" t="s">
        <v>125</v>
      </c>
      <c r="D668" s="154">
        <v>0</v>
      </c>
      <c r="E668" s="147">
        <v>33</v>
      </c>
      <c r="F668" s="147">
        <v>33</v>
      </c>
      <c r="G668" s="147">
        <v>33</v>
      </c>
    </row>
    <row r="669" spans="1:7" ht="31.5">
      <c r="A669" s="146" t="s">
        <v>132</v>
      </c>
      <c r="B669" s="152" t="s">
        <v>586</v>
      </c>
      <c r="C669" s="153" t="s">
        <v>133</v>
      </c>
      <c r="D669" s="154">
        <v>0</v>
      </c>
      <c r="E669" s="147">
        <v>33</v>
      </c>
      <c r="F669" s="147">
        <v>33</v>
      </c>
      <c r="G669" s="147">
        <v>33</v>
      </c>
    </row>
    <row r="670" spans="1:7">
      <c r="A670" s="146" t="s">
        <v>578</v>
      </c>
      <c r="B670" s="152" t="s">
        <v>586</v>
      </c>
      <c r="C670" s="153" t="s">
        <v>133</v>
      </c>
      <c r="D670" s="154">
        <v>1006</v>
      </c>
      <c r="E670" s="147">
        <v>33</v>
      </c>
      <c r="F670" s="147">
        <v>33</v>
      </c>
      <c r="G670" s="147">
        <v>33</v>
      </c>
    </row>
    <row r="671" spans="1:7" ht="31.5">
      <c r="A671" s="146" t="s">
        <v>587</v>
      </c>
      <c r="B671" s="152" t="s">
        <v>588</v>
      </c>
      <c r="C671" s="153" t="s">
        <v>125</v>
      </c>
      <c r="D671" s="154">
        <v>0</v>
      </c>
      <c r="E671" s="147">
        <v>32</v>
      </c>
      <c r="F671" s="147">
        <v>32</v>
      </c>
      <c r="G671" s="147">
        <v>32</v>
      </c>
    </row>
    <row r="672" spans="1:7" ht="31.5">
      <c r="A672" s="146" t="s">
        <v>132</v>
      </c>
      <c r="B672" s="152" t="s">
        <v>588</v>
      </c>
      <c r="C672" s="153" t="s">
        <v>133</v>
      </c>
      <c r="D672" s="154">
        <v>0</v>
      </c>
      <c r="E672" s="147">
        <v>32</v>
      </c>
      <c r="F672" s="147">
        <v>32</v>
      </c>
      <c r="G672" s="147">
        <v>32</v>
      </c>
    </row>
    <row r="673" spans="1:7">
      <c r="A673" s="146" t="s">
        <v>578</v>
      </c>
      <c r="B673" s="152" t="s">
        <v>588</v>
      </c>
      <c r="C673" s="153" t="s">
        <v>133</v>
      </c>
      <c r="D673" s="154">
        <v>1006</v>
      </c>
      <c r="E673" s="147">
        <v>32</v>
      </c>
      <c r="F673" s="147">
        <v>32</v>
      </c>
      <c r="G673" s="147">
        <v>32</v>
      </c>
    </row>
    <row r="674" spans="1:7" ht="31.5">
      <c r="A674" s="146" t="s">
        <v>589</v>
      </c>
      <c r="B674" s="152" t="s">
        <v>590</v>
      </c>
      <c r="C674" s="153" t="s">
        <v>125</v>
      </c>
      <c r="D674" s="154">
        <v>0</v>
      </c>
      <c r="E674" s="147">
        <v>2</v>
      </c>
      <c r="F674" s="147">
        <v>2</v>
      </c>
      <c r="G674" s="147">
        <v>2</v>
      </c>
    </row>
    <row r="675" spans="1:7" ht="31.5">
      <c r="A675" s="146" t="s">
        <v>132</v>
      </c>
      <c r="B675" s="152" t="s">
        <v>590</v>
      </c>
      <c r="C675" s="153" t="s">
        <v>133</v>
      </c>
      <c r="D675" s="154">
        <v>0</v>
      </c>
      <c r="E675" s="147">
        <v>2</v>
      </c>
      <c r="F675" s="147">
        <v>2</v>
      </c>
      <c r="G675" s="147">
        <v>2</v>
      </c>
    </row>
    <row r="676" spans="1:7">
      <c r="A676" s="146" t="s">
        <v>578</v>
      </c>
      <c r="B676" s="152" t="s">
        <v>590</v>
      </c>
      <c r="C676" s="153" t="s">
        <v>133</v>
      </c>
      <c r="D676" s="154">
        <v>1006</v>
      </c>
      <c r="E676" s="147">
        <v>2</v>
      </c>
      <c r="F676" s="147">
        <v>2</v>
      </c>
      <c r="G676" s="147">
        <v>2</v>
      </c>
    </row>
    <row r="677" spans="1:7" ht="31.5">
      <c r="A677" s="146" t="s">
        <v>591</v>
      </c>
      <c r="B677" s="152" t="s">
        <v>592</v>
      </c>
      <c r="C677" s="153" t="s">
        <v>125</v>
      </c>
      <c r="D677" s="154">
        <v>0</v>
      </c>
      <c r="E677" s="147">
        <v>20</v>
      </c>
      <c r="F677" s="147">
        <v>20</v>
      </c>
      <c r="G677" s="147">
        <v>20</v>
      </c>
    </row>
    <row r="678" spans="1:7" ht="31.5">
      <c r="A678" s="146" t="s">
        <v>132</v>
      </c>
      <c r="B678" s="152" t="s">
        <v>592</v>
      </c>
      <c r="C678" s="153" t="s">
        <v>133</v>
      </c>
      <c r="D678" s="154">
        <v>0</v>
      </c>
      <c r="E678" s="147">
        <v>20</v>
      </c>
      <c r="F678" s="147">
        <v>20</v>
      </c>
      <c r="G678" s="147">
        <v>20</v>
      </c>
    </row>
    <row r="679" spans="1:7">
      <c r="A679" s="146" t="s">
        <v>578</v>
      </c>
      <c r="B679" s="152" t="s">
        <v>592</v>
      </c>
      <c r="C679" s="153" t="s">
        <v>133</v>
      </c>
      <c r="D679" s="154">
        <v>1006</v>
      </c>
      <c r="E679" s="147">
        <v>20</v>
      </c>
      <c r="F679" s="147">
        <v>20</v>
      </c>
      <c r="G679" s="147">
        <v>20</v>
      </c>
    </row>
    <row r="680" spans="1:7" ht="78.75">
      <c r="A680" s="146" t="s">
        <v>593</v>
      </c>
      <c r="B680" s="152" t="s">
        <v>594</v>
      </c>
      <c r="C680" s="153" t="s">
        <v>125</v>
      </c>
      <c r="D680" s="154">
        <v>0</v>
      </c>
      <c r="E680" s="147">
        <v>95</v>
      </c>
      <c r="F680" s="147">
        <v>95</v>
      </c>
      <c r="G680" s="147">
        <v>95</v>
      </c>
    </row>
    <row r="681" spans="1:7" ht="31.5">
      <c r="A681" s="146" t="s">
        <v>132</v>
      </c>
      <c r="B681" s="152" t="s">
        <v>594</v>
      </c>
      <c r="C681" s="153" t="s">
        <v>133</v>
      </c>
      <c r="D681" s="154">
        <v>0</v>
      </c>
      <c r="E681" s="147">
        <v>95</v>
      </c>
      <c r="F681" s="147">
        <v>95</v>
      </c>
      <c r="G681" s="147">
        <v>95</v>
      </c>
    </row>
    <row r="682" spans="1:7">
      <c r="A682" s="146" t="s">
        <v>578</v>
      </c>
      <c r="B682" s="152" t="s">
        <v>594</v>
      </c>
      <c r="C682" s="153" t="s">
        <v>133</v>
      </c>
      <c r="D682" s="154">
        <v>1006</v>
      </c>
      <c r="E682" s="147">
        <v>95</v>
      </c>
      <c r="F682" s="147">
        <v>95</v>
      </c>
      <c r="G682" s="147">
        <v>95</v>
      </c>
    </row>
    <row r="683" spans="1:7">
      <c r="A683" s="146" t="s">
        <v>595</v>
      </c>
      <c r="B683" s="152" t="s">
        <v>596</v>
      </c>
      <c r="C683" s="153" t="s">
        <v>125</v>
      </c>
      <c r="D683" s="154">
        <v>0</v>
      </c>
      <c r="E683" s="147">
        <v>16861.400000000001</v>
      </c>
      <c r="F683" s="147">
        <v>15083.6</v>
      </c>
      <c r="G683" s="147">
        <v>11589.9</v>
      </c>
    </row>
    <row r="684" spans="1:7" ht="31.5">
      <c r="A684" s="146" t="s">
        <v>597</v>
      </c>
      <c r="B684" s="152" t="s">
        <v>598</v>
      </c>
      <c r="C684" s="153" t="s">
        <v>125</v>
      </c>
      <c r="D684" s="154">
        <v>0</v>
      </c>
      <c r="E684" s="147">
        <v>3374</v>
      </c>
      <c r="F684" s="147">
        <v>1824.3</v>
      </c>
      <c r="G684" s="147">
        <v>2033.4</v>
      </c>
    </row>
    <row r="685" spans="1:7" ht="31.5">
      <c r="A685" s="146" t="s">
        <v>599</v>
      </c>
      <c r="B685" s="152" t="s">
        <v>600</v>
      </c>
      <c r="C685" s="153" t="s">
        <v>125</v>
      </c>
      <c r="D685" s="154">
        <v>0</v>
      </c>
      <c r="E685" s="147">
        <v>2636.9</v>
      </c>
      <c r="F685" s="147">
        <v>1287.8</v>
      </c>
      <c r="G685" s="147">
        <v>1441.8</v>
      </c>
    </row>
    <row r="686" spans="1:7" ht="173.25">
      <c r="A686" s="146" t="s">
        <v>197</v>
      </c>
      <c r="B686" s="152" t="s">
        <v>601</v>
      </c>
      <c r="C686" s="153" t="s">
        <v>125</v>
      </c>
      <c r="D686" s="154">
        <v>0</v>
      </c>
      <c r="E686" s="147">
        <v>2636.9</v>
      </c>
      <c r="F686" s="147">
        <v>1287.8</v>
      </c>
      <c r="G686" s="147">
        <v>1441.8</v>
      </c>
    </row>
    <row r="687" spans="1:7" ht="78.75">
      <c r="A687" s="146" t="s">
        <v>146</v>
      </c>
      <c r="B687" s="152" t="s">
        <v>601</v>
      </c>
      <c r="C687" s="153" t="s">
        <v>147</v>
      </c>
      <c r="D687" s="154">
        <v>0</v>
      </c>
      <c r="E687" s="147">
        <v>2636.9</v>
      </c>
      <c r="F687" s="147">
        <v>1287.8</v>
      </c>
      <c r="G687" s="147">
        <v>1441.8</v>
      </c>
    </row>
    <row r="688" spans="1:7" ht="63">
      <c r="A688" s="146" t="s">
        <v>602</v>
      </c>
      <c r="B688" s="152" t="s">
        <v>601</v>
      </c>
      <c r="C688" s="153" t="s">
        <v>147</v>
      </c>
      <c r="D688" s="154">
        <v>103</v>
      </c>
      <c r="E688" s="147">
        <v>2636.9</v>
      </c>
      <c r="F688" s="147">
        <v>1287.8</v>
      </c>
      <c r="G688" s="147">
        <v>1441.8</v>
      </c>
    </row>
    <row r="689" spans="1:7" ht="31.5">
      <c r="A689" s="146" t="s">
        <v>603</v>
      </c>
      <c r="B689" s="152" t="s">
        <v>604</v>
      </c>
      <c r="C689" s="153" t="s">
        <v>125</v>
      </c>
      <c r="D689" s="154">
        <v>0</v>
      </c>
      <c r="E689" s="147">
        <v>737.1</v>
      </c>
      <c r="F689" s="147">
        <v>536.5</v>
      </c>
      <c r="G689" s="147">
        <v>591.6</v>
      </c>
    </row>
    <row r="690" spans="1:7" ht="31.5">
      <c r="A690" s="146" t="s">
        <v>268</v>
      </c>
      <c r="B690" s="152" t="s">
        <v>605</v>
      </c>
      <c r="C690" s="153" t="s">
        <v>125</v>
      </c>
      <c r="D690" s="154">
        <v>0</v>
      </c>
      <c r="E690" s="147">
        <v>15.7</v>
      </c>
      <c r="F690" s="147">
        <v>22.2</v>
      </c>
      <c r="G690" s="147">
        <v>15.7</v>
      </c>
    </row>
    <row r="691" spans="1:7" ht="78.75">
      <c r="A691" s="146" t="s">
        <v>146</v>
      </c>
      <c r="B691" s="152" t="s">
        <v>605</v>
      </c>
      <c r="C691" s="153" t="s">
        <v>147</v>
      </c>
      <c r="D691" s="154">
        <v>0</v>
      </c>
      <c r="E691" s="147">
        <v>3.7</v>
      </c>
      <c r="F691" s="147">
        <v>3.7</v>
      </c>
      <c r="G691" s="147">
        <v>3.7</v>
      </c>
    </row>
    <row r="692" spans="1:7" ht="63">
      <c r="A692" s="146" t="s">
        <v>602</v>
      </c>
      <c r="B692" s="152" t="s">
        <v>605</v>
      </c>
      <c r="C692" s="153" t="s">
        <v>147</v>
      </c>
      <c r="D692" s="154">
        <v>103</v>
      </c>
      <c r="E692" s="147">
        <v>3.7</v>
      </c>
      <c r="F692" s="147">
        <v>3.7</v>
      </c>
      <c r="G692" s="147">
        <v>3.7</v>
      </c>
    </row>
    <row r="693" spans="1:7" ht="31.5">
      <c r="A693" s="146" t="s">
        <v>132</v>
      </c>
      <c r="B693" s="152" t="s">
        <v>605</v>
      </c>
      <c r="C693" s="153" t="s">
        <v>133</v>
      </c>
      <c r="D693" s="154">
        <v>0</v>
      </c>
      <c r="E693" s="147">
        <v>12</v>
      </c>
      <c r="F693" s="147">
        <v>18.5</v>
      </c>
      <c r="G693" s="147">
        <v>12</v>
      </c>
    </row>
    <row r="694" spans="1:7" ht="63">
      <c r="A694" s="146" t="s">
        <v>602</v>
      </c>
      <c r="B694" s="152" t="s">
        <v>605</v>
      </c>
      <c r="C694" s="153" t="s">
        <v>133</v>
      </c>
      <c r="D694" s="154">
        <v>103</v>
      </c>
      <c r="E694" s="147">
        <v>12</v>
      </c>
      <c r="F694" s="147">
        <v>18.5</v>
      </c>
      <c r="G694" s="147">
        <v>12</v>
      </c>
    </row>
    <row r="695" spans="1:7" ht="173.25">
      <c r="A695" s="146" t="s">
        <v>197</v>
      </c>
      <c r="B695" s="152" t="s">
        <v>606</v>
      </c>
      <c r="C695" s="153" t="s">
        <v>125</v>
      </c>
      <c r="D695" s="154">
        <v>0</v>
      </c>
      <c r="E695" s="147">
        <v>721.4</v>
      </c>
      <c r="F695" s="147">
        <v>514.29999999999995</v>
      </c>
      <c r="G695" s="147">
        <v>575.9</v>
      </c>
    </row>
    <row r="696" spans="1:7" ht="78.75">
      <c r="A696" s="146" t="s">
        <v>146</v>
      </c>
      <c r="B696" s="152" t="s">
        <v>606</v>
      </c>
      <c r="C696" s="153" t="s">
        <v>147</v>
      </c>
      <c r="D696" s="154">
        <v>0</v>
      </c>
      <c r="E696" s="147">
        <v>721.4</v>
      </c>
      <c r="F696" s="147">
        <v>514.29999999999995</v>
      </c>
      <c r="G696" s="147">
        <v>575.9</v>
      </c>
    </row>
    <row r="697" spans="1:7" ht="63">
      <c r="A697" s="146" t="s">
        <v>602</v>
      </c>
      <c r="B697" s="152" t="s">
        <v>606</v>
      </c>
      <c r="C697" s="153" t="s">
        <v>147</v>
      </c>
      <c r="D697" s="154">
        <v>103</v>
      </c>
      <c r="E697" s="147">
        <v>721.4</v>
      </c>
      <c r="F697" s="147">
        <v>514.29999999999995</v>
      </c>
      <c r="G697" s="147">
        <v>575.9</v>
      </c>
    </row>
    <row r="698" spans="1:7" ht="47.25">
      <c r="A698" s="146" t="s">
        <v>607</v>
      </c>
      <c r="B698" s="152" t="s">
        <v>608</v>
      </c>
      <c r="C698" s="153" t="s">
        <v>125</v>
      </c>
      <c r="D698" s="154">
        <v>0</v>
      </c>
      <c r="E698" s="147">
        <v>4713.5</v>
      </c>
      <c r="F698" s="147">
        <v>3317.6</v>
      </c>
      <c r="G698" s="147">
        <v>3614.8</v>
      </c>
    </row>
    <row r="699" spans="1:7" ht="31.5">
      <c r="A699" s="146" t="s">
        <v>609</v>
      </c>
      <c r="B699" s="152" t="s">
        <v>610</v>
      </c>
      <c r="C699" s="153" t="s">
        <v>125</v>
      </c>
      <c r="D699" s="154">
        <v>0</v>
      </c>
      <c r="E699" s="147">
        <v>2354.8000000000002</v>
      </c>
      <c r="F699" s="147">
        <v>1487.3</v>
      </c>
      <c r="G699" s="147">
        <v>1657.9</v>
      </c>
    </row>
    <row r="700" spans="1:7" ht="31.5">
      <c r="A700" s="146" t="s">
        <v>268</v>
      </c>
      <c r="B700" s="152" t="s">
        <v>611</v>
      </c>
      <c r="C700" s="153" t="s">
        <v>125</v>
      </c>
      <c r="D700" s="154">
        <v>0</v>
      </c>
      <c r="E700" s="147">
        <v>0</v>
      </c>
      <c r="F700" s="147">
        <v>6.5</v>
      </c>
      <c r="G700" s="147">
        <v>0</v>
      </c>
    </row>
    <row r="701" spans="1:7" ht="31.5">
      <c r="A701" s="146" t="s">
        <v>132</v>
      </c>
      <c r="B701" s="152" t="s">
        <v>611</v>
      </c>
      <c r="C701" s="153" t="s">
        <v>133</v>
      </c>
      <c r="D701" s="154">
        <v>0</v>
      </c>
      <c r="E701" s="147">
        <v>0</v>
      </c>
      <c r="F701" s="147">
        <v>6.5</v>
      </c>
      <c r="G701" s="147">
        <v>0</v>
      </c>
    </row>
    <row r="702" spans="1:7" ht="47.25">
      <c r="A702" s="146" t="s">
        <v>337</v>
      </c>
      <c r="B702" s="152" t="s">
        <v>611</v>
      </c>
      <c r="C702" s="153" t="s">
        <v>133</v>
      </c>
      <c r="D702" s="154">
        <v>106</v>
      </c>
      <c r="E702" s="147">
        <v>0</v>
      </c>
      <c r="F702" s="147">
        <v>6.5</v>
      </c>
      <c r="G702" s="147">
        <v>0</v>
      </c>
    </row>
    <row r="703" spans="1:7" ht="173.25">
      <c r="A703" s="146" t="s">
        <v>197</v>
      </c>
      <c r="B703" s="152" t="s">
        <v>612</v>
      </c>
      <c r="C703" s="153" t="s">
        <v>125</v>
      </c>
      <c r="D703" s="154">
        <v>0</v>
      </c>
      <c r="E703" s="147">
        <v>2354.8000000000002</v>
      </c>
      <c r="F703" s="147">
        <v>1480.8</v>
      </c>
      <c r="G703" s="147">
        <v>1657.9</v>
      </c>
    </row>
    <row r="704" spans="1:7" ht="78.75">
      <c r="A704" s="146" t="s">
        <v>146</v>
      </c>
      <c r="B704" s="152" t="s">
        <v>612</v>
      </c>
      <c r="C704" s="153" t="s">
        <v>147</v>
      </c>
      <c r="D704" s="154">
        <v>0</v>
      </c>
      <c r="E704" s="147">
        <v>2354.8000000000002</v>
      </c>
      <c r="F704" s="147">
        <v>1480.8</v>
      </c>
      <c r="G704" s="147">
        <v>1657.9</v>
      </c>
    </row>
    <row r="705" spans="1:7" ht="47.25">
      <c r="A705" s="146" t="s">
        <v>337</v>
      </c>
      <c r="B705" s="152" t="s">
        <v>612</v>
      </c>
      <c r="C705" s="153" t="s">
        <v>147</v>
      </c>
      <c r="D705" s="154">
        <v>106</v>
      </c>
      <c r="E705" s="147">
        <v>2354.8000000000002</v>
      </c>
      <c r="F705" s="147">
        <v>1480.8</v>
      </c>
      <c r="G705" s="147">
        <v>1657.9</v>
      </c>
    </row>
    <row r="706" spans="1:7" ht="31.5">
      <c r="A706" s="146" t="s">
        <v>613</v>
      </c>
      <c r="B706" s="152" t="s">
        <v>614</v>
      </c>
      <c r="C706" s="153" t="s">
        <v>125</v>
      </c>
      <c r="D706" s="154">
        <v>0</v>
      </c>
      <c r="E706" s="147">
        <v>2358.6999999999998</v>
      </c>
      <c r="F706" s="147">
        <v>1830.3</v>
      </c>
      <c r="G706" s="147">
        <v>1956.9</v>
      </c>
    </row>
    <row r="707" spans="1:7" ht="31.5">
      <c r="A707" s="146" t="s">
        <v>137</v>
      </c>
      <c r="B707" s="152" t="s">
        <v>615</v>
      </c>
      <c r="C707" s="153" t="s">
        <v>125</v>
      </c>
      <c r="D707" s="154">
        <v>0</v>
      </c>
      <c r="E707" s="147">
        <v>10</v>
      </c>
      <c r="F707" s="147">
        <v>10</v>
      </c>
      <c r="G707" s="147">
        <v>0</v>
      </c>
    </row>
    <row r="708" spans="1:7" ht="31.5">
      <c r="A708" s="146" t="s">
        <v>132</v>
      </c>
      <c r="B708" s="152" t="s">
        <v>615</v>
      </c>
      <c r="C708" s="153" t="s">
        <v>133</v>
      </c>
      <c r="D708" s="154">
        <v>0</v>
      </c>
      <c r="E708" s="147">
        <v>10</v>
      </c>
      <c r="F708" s="147">
        <v>10</v>
      </c>
      <c r="G708" s="147">
        <v>0</v>
      </c>
    </row>
    <row r="709" spans="1:7" ht="31.5">
      <c r="A709" s="146" t="s">
        <v>139</v>
      </c>
      <c r="B709" s="152" t="s">
        <v>615</v>
      </c>
      <c r="C709" s="153" t="s">
        <v>133</v>
      </c>
      <c r="D709" s="154">
        <v>705</v>
      </c>
      <c r="E709" s="147">
        <v>10</v>
      </c>
      <c r="F709" s="147">
        <v>10</v>
      </c>
      <c r="G709" s="147">
        <v>0</v>
      </c>
    </row>
    <row r="710" spans="1:7" ht="31.5">
      <c r="A710" s="146" t="s">
        <v>268</v>
      </c>
      <c r="B710" s="152" t="s">
        <v>616</v>
      </c>
      <c r="C710" s="153" t="s">
        <v>125</v>
      </c>
      <c r="D710" s="154">
        <v>0</v>
      </c>
      <c r="E710" s="147">
        <v>649.4</v>
      </c>
      <c r="F710" s="147">
        <v>652.4</v>
      </c>
      <c r="G710" s="147">
        <v>649.4</v>
      </c>
    </row>
    <row r="711" spans="1:7" ht="78.75">
      <c r="A711" s="146" t="s">
        <v>146</v>
      </c>
      <c r="B711" s="152" t="s">
        <v>616</v>
      </c>
      <c r="C711" s="153" t="s">
        <v>147</v>
      </c>
      <c r="D711" s="154">
        <v>0</v>
      </c>
      <c r="E711" s="147">
        <v>616.9</v>
      </c>
      <c r="F711" s="147">
        <v>616.9</v>
      </c>
      <c r="G711" s="147">
        <v>616.9</v>
      </c>
    </row>
    <row r="712" spans="1:7" ht="47.25">
      <c r="A712" s="146" t="s">
        <v>337</v>
      </c>
      <c r="B712" s="152" t="s">
        <v>616</v>
      </c>
      <c r="C712" s="153" t="s">
        <v>147</v>
      </c>
      <c r="D712" s="154">
        <v>106</v>
      </c>
      <c r="E712" s="147">
        <v>616.9</v>
      </c>
      <c r="F712" s="147">
        <v>616.9</v>
      </c>
      <c r="G712" s="147">
        <v>616.9</v>
      </c>
    </row>
    <row r="713" spans="1:7" ht="31.5">
      <c r="A713" s="146" t="s">
        <v>132</v>
      </c>
      <c r="B713" s="152" t="s">
        <v>616</v>
      </c>
      <c r="C713" s="153" t="s">
        <v>133</v>
      </c>
      <c r="D713" s="154">
        <v>0</v>
      </c>
      <c r="E713" s="147">
        <v>32.5</v>
      </c>
      <c r="F713" s="147">
        <v>35.5</v>
      </c>
      <c r="G713" s="147">
        <v>32.5</v>
      </c>
    </row>
    <row r="714" spans="1:7" ht="47.25">
      <c r="A714" s="146" t="s">
        <v>337</v>
      </c>
      <c r="B714" s="152" t="s">
        <v>616</v>
      </c>
      <c r="C714" s="153" t="s">
        <v>133</v>
      </c>
      <c r="D714" s="154">
        <v>106</v>
      </c>
      <c r="E714" s="147">
        <v>32.5</v>
      </c>
      <c r="F714" s="147">
        <v>35.5</v>
      </c>
      <c r="G714" s="147">
        <v>32.5</v>
      </c>
    </row>
    <row r="715" spans="1:7" ht="173.25">
      <c r="A715" s="146" t="s">
        <v>197</v>
      </c>
      <c r="B715" s="152" t="s">
        <v>617</v>
      </c>
      <c r="C715" s="153" t="s">
        <v>125</v>
      </c>
      <c r="D715" s="154">
        <v>0</v>
      </c>
      <c r="E715" s="147">
        <v>1699.3</v>
      </c>
      <c r="F715" s="147">
        <v>1167.9000000000001</v>
      </c>
      <c r="G715" s="147">
        <v>1307.5</v>
      </c>
    </row>
    <row r="716" spans="1:7" ht="78.75">
      <c r="A716" s="146" t="s">
        <v>146</v>
      </c>
      <c r="B716" s="152" t="s">
        <v>617</v>
      </c>
      <c r="C716" s="153" t="s">
        <v>147</v>
      </c>
      <c r="D716" s="154">
        <v>0</v>
      </c>
      <c r="E716" s="147">
        <v>1699.3</v>
      </c>
      <c r="F716" s="147">
        <v>1167.9000000000001</v>
      </c>
      <c r="G716" s="147">
        <v>1307.5</v>
      </c>
    </row>
    <row r="717" spans="1:7" ht="47.25">
      <c r="A717" s="146" t="s">
        <v>337</v>
      </c>
      <c r="B717" s="152" t="s">
        <v>617</v>
      </c>
      <c r="C717" s="153" t="s">
        <v>147</v>
      </c>
      <c r="D717" s="154">
        <v>106</v>
      </c>
      <c r="E717" s="147">
        <v>1699.3</v>
      </c>
      <c r="F717" s="147">
        <v>1167.9000000000001</v>
      </c>
      <c r="G717" s="147">
        <v>1307.5</v>
      </c>
    </row>
    <row r="718" spans="1:7">
      <c r="A718" s="146" t="s">
        <v>618</v>
      </c>
      <c r="B718" s="152" t="s">
        <v>619</v>
      </c>
      <c r="C718" s="153" t="s">
        <v>125</v>
      </c>
      <c r="D718" s="154">
        <v>0</v>
      </c>
      <c r="E718" s="147">
        <v>700</v>
      </c>
      <c r="F718" s="147">
        <v>4000</v>
      </c>
      <c r="G718" s="147">
        <v>0</v>
      </c>
    </row>
    <row r="719" spans="1:7" ht="31.5">
      <c r="A719" s="146" t="s">
        <v>620</v>
      </c>
      <c r="B719" s="152" t="s">
        <v>621</v>
      </c>
      <c r="C719" s="153" t="s">
        <v>125</v>
      </c>
      <c r="D719" s="154">
        <v>0</v>
      </c>
      <c r="E719" s="147">
        <v>0</v>
      </c>
      <c r="F719" s="147">
        <v>3000</v>
      </c>
      <c r="G719" s="147">
        <v>0</v>
      </c>
    </row>
    <row r="720" spans="1:7">
      <c r="A720" s="146" t="s">
        <v>142</v>
      </c>
      <c r="B720" s="152" t="s">
        <v>621</v>
      </c>
      <c r="C720" s="153" t="s">
        <v>143</v>
      </c>
      <c r="D720" s="154">
        <v>0</v>
      </c>
      <c r="E720" s="147">
        <v>0</v>
      </c>
      <c r="F720" s="147">
        <v>3000</v>
      </c>
      <c r="G720" s="147">
        <v>0</v>
      </c>
    </row>
    <row r="721" spans="1:7">
      <c r="A721" s="146" t="s">
        <v>622</v>
      </c>
      <c r="B721" s="152" t="s">
        <v>621</v>
      </c>
      <c r="C721" s="153" t="s">
        <v>143</v>
      </c>
      <c r="D721" s="154">
        <v>107</v>
      </c>
      <c r="E721" s="147">
        <v>0</v>
      </c>
      <c r="F721" s="147">
        <v>3000</v>
      </c>
      <c r="G721" s="147">
        <v>0</v>
      </c>
    </row>
    <row r="722" spans="1:7" ht="31.5">
      <c r="A722" s="146" t="s">
        <v>623</v>
      </c>
      <c r="B722" s="152" t="s">
        <v>624</v>
      </c>
      <c r="C722" s="153" t="s">
        <v>125</v>
      </c>
      <c r="D722" s="154">
        <v>0</v>
      </c>
      <c r="E722" s="147">
        <v>700</v>
      </c>
      <c r="F722" s="147">
        <v>1000</v>
      </c>
      <c r="G722" s="147">
        <v>0</v>
      </c>
    </row>
    <row r="723" spans="1:7">
      <c r="A723" s="146" t="s">
        <v>142</v>
      </c>
      <c r="B723" s="152" t="s">
        <v>624</v>
      </c>
      <c r="C723" s="153" t="s">
        <v>143</v>
      </c>
      <c r="D723" s="154">
        <v>0</v>
      </c>
      <c r="E723" s="147">
        <v>700</v>
      </c>
      <c r="F723" s="147">
        <v>1000</v>
      </c>
      <c r="G723" s="147">
        <v>0</v>
      </c>
    </row>
    <row r="724" spans="1:7">
      <c r="A724" s="146" t="s">
        <v>622</v>
      </c>
      <c r="B724" s="152" t="s">
        <v>624</v>
      </c>
      <c r="C724" s="153" t="s">
        <v>143</v>
      </c>
      <c r="D724" s="154">
        <v>107</v>
      </c>
      <c r="E724" s="147">
        <v>700</v>
      </c>
      <c r="F724" s="147">
        <v>1000</v>
      </c>
      <c r="G724" s="147">
        <v>0</v>
      </c>
    </row>
    <row r="725" spans="1:7">
      <c r="A725" s="146" t="s">
        <v>625</v>
      </c>
      <c r="B725" s="152" t="s">
        <v>626</v>
      </c>
      <c r="C725" s="153" t="s">
        <v>125</v>
      </c>
      <c r="D725" s="154">
        <v>0</v>
      </c>
      <c r="E725" s="147">
        <v>300</v>
      </c>
      <c r="F725" s="147">
        <v>300</v>
      </c>
      <c r="G725" s="147">
        <v>300</v>
      </c>
    </row>
    <row r="726" spans="1:7" ht="31.5">
      <c r="A726" s="146" t="s">
        <v>627</v>
      </c>
      <c r="B726" s="152" t="s">
        <v>628</v>
      </c>
      <c r="C726" s="153" t="s">
        <v>125</v>
      </c>
      <c r="D726" s="154">
        <v>0</v>
      </c>
      <c r="E726" s="147">
        <v>300</v>
      </c>
      <c r="F726" s="147">
        <v>300</v>
      </c>
      <c r="G726" s="147">
        <v>300</v>
      </c>
    </row>
    <row r="727" spans="1:7">
      <c r="A727" s="146" t="s">
        <v>142</v>
      </c>
      <c r="B727" s="152" t="s">
        <v>628</v>
      </c>
      <c r="C727" s="153" t="s">
        <v>143</v>
      </c>
      <c r="D727" s="154">
        <v>0</v>
      </c>
      <c r="E727" s="147">
        <v>300</v>
      </c>
      <c r="F727" s="147">
        <v>300</v>
      </c>
      <c r="G727" s="147">
        <v>300</v>
      </c>
    </row>
    <row r="728" spans="1:7">
      <c r="A728" s="146" t="s">
        <v>629</v>
      </c>
      <c r="B728" s="152" t="s">
        <v>628</v>
      </c>
      <c r="C728" s="153" t="s">
        <v>143</v>
      </c>
      <c r="D728" s="154">
        <v>111</v>
      </c>
      <c r="E728" s="147">
        <v>300</v>
      </c>
      <c r="F728" s="147">
        <v>300</v>
      </c>
      <c r="G728" s="147">
        <v>300</v>
      </c>
    </row>
    <row r="729" spans="1:7" ht="31.5">
      <c r="A729" s="146" t="s">
        <v>630</v>
      </c>
      <c r="B729" s="152" t="s">
        <v>631</v>
      </c>
      <c r="C729" s="153" t="s">
        <v>125</v>
      </c>
      <c r="D729" s="154">
        <v>0</v>
      </c>
      <c r="E729" s="147">
        <v>1003.1</v>
      </c>
      <c r="F729" s="147">
        <v>44</v>
      </c>
      <c r="G729" s="147">
        <v>44</v>
      </c>
    </row>
    <row r="730" spans="1:7" ht="78.75">
      <c r="A730" s="146" t="s">
        <v>632</v>
      </c>
      <c r="B730" s="152" t="s">
        <v>633</v>
      </c>
      <c r="C730" s="153" t="s">
        <v>125</v>
      </c>
      <c r="D730" s="154">
        <v>0</v>
      </c>
      <c r="E730" s="147">
        <v>1003.1</v>
      </c>
      <c r="F730" s="147">
        <v>44</v>
      </c>
      <c r="G730" s="147">
        <v>44</v>
      </c>
    </row>
    <row r="731" spans="1:7" ht="31.5">
      <c r="A731" s="146" t="s">
        <v>132</v>
      </c>
      <c r="B731" s="152" t="s">
        <v>633</v>
      </c>
      <c r="C731" s="153" t="s">
        <v>133</v>
      </c>
      <c r="D731" s="154">
        <v>0</v>
      </c>
      <c r="E731" s="147">
        <v>1003.1</v>
      </c>
      <c r="F731" s="147">
        <v>44</v>
      </c>
      <c r="G731" s="147">
        <v>44</v>
      </c>
    </row>
    <row r="732" spans="1:7">
      <c r="A732" s="146" t="s">
        <v>634</v>
      </c>
      <c r="B732" s="152" t="s">
        <v>633</v>
      </c>
      <c r="C732" s="153" t="s">
        <v>133</v>
      </c>
      <c r="D732" s="154">
        <v>204</v>
      </c>
      <c r="E732" s="147">
        <v>1003.1</v>
      </c>
      <c r="F732" s="147">
        <v>44</v>
      </c>
      <c r="G732" s="147">
        <v>44</v>
      </c>
    </row>
    <row r="733" spans="1:7" ht="47.25">
      <c r="A733" s="146" t="s">
        <v>635</v>
      </c>
      <c r="B733" s="152" t="s">
        <v>636</v>
      </c>
      <c r="C733" s="153" t="s">
        <v>125</v>
      </c>
      <c r="D733" s="154">
        <v>0</v>
      </c>
      <c r="E733" s="147">
        <v>6718.1</v>
      </c>
      <c r="F733" s="147">
        <v>5597.7</v>
      </c>
      <c r="G733" s="147">
        <v>5597.7</v>
      </c>
    </row>
    <row r="734" spans="1:7" ht="47.25">
      <c r="A734" s="146" t="s">
        <v>637</v>
      </c>
      <c r="B734" s="152" t="s">
        <v>638</v>
      </c>
      <c r="C734" s="153" t="s">
        <v>125</v>
      </c>
      <c r="D734" s="154">
        <v>0</v>
      </c>
      <c r="E734" s="147">
        <v>6718.1</v>
      </c>
      <c r="F734" s="147">
        <v>5597.7</v>
      </c>
      <c r="G734" s="147">
        <v>5597.7</v>
      </c>
    </row>
    <row r="735" spans="1:7" ht="78.75">
      <c r="A735" s="146" t="s">
        <v>639</v>
      </c>
      <c r="B735" s="152" t="s">
        <v>640</v>
      </c>
      <c r="C735" s="153" t="s">
        <v>125</v>
      </c>
      <c r="D735" s="154">
        <v>0</v>
      </c>
      <c r="E735" s="147">
        <v>6718.1</v>
      </c>
      <c r="F735" s="147">
        <v>0</v>
      </c>
      <c r="G735" s="147">
        <v>0</v>
      </c>
    </row>
    <row r="736" spans="1:7">
      <c r="A736" s="146" t="s">
        <v>142</v>
      </c>
      <c r="B736" s="152" t="s">
        <v>640</v>
      </c>
      <c r="C736" s="153" t="s">
        <v>143</v>
      </c>
      <c r="D736" s="154">
        <v>0</v>
      </c>
      <c r="E736" s="147">
        <v>6718.1</v>
      </c>
      <c r="F736" s="147">
        <v>0</v>
      </c>
      <c r="G736" s="147">
        <v>0</v>
      </c>
    </row>
    <row r="737" spans="1:7">
      <c r="A737" s="146" t="s">
        <v>278</v>
      </c>
      <c r="B737" s="152" t="s">
        <v>640</v>
      </c>
      <c r="C737" s="153" t="s">
        <v>143</v>
      </c>
      <c r="D737" s="154">
        <v>113</v>
      </c>
      <c r="E737" s="147">
        <v>6718.1</v>
      </c>
      <c r="F737" s="147">
        <v>0</v>
      </c>
      <c r="G737" s="147">
        <v>0</v>
      </c>
    </row>
    <row r="738" spans="1:7" ht="31.5">
      <c r="A738" s="146" t="s">
        <v>641</v>
      </c>
      <c r="B738" s="152" t="s">
        <v>642</v>
      </c>
      <c r="C738" s="153" t="s">
        <v>125</v>
      </c>
      <c r="D738" s="154">
        <v>0</v>
      </c>
      <c r="E738" s="147">
        <v>0</v>
      </c>
      <c r="F738" s="147">
        <v>5597.7</v>
      </c>
      <c r="G738" s="147">
        <v>5597.7</v>
      </c>
    </row>
    <row r="739" spans="1:7">
      <c r="A739" s="146" t="s">
        <v>142</v>
      </c>
      <c r="B739" s="152" t="s">
        <v>642</v>
      </c>
      <c r="C739" s="153" t="s">
        <v>143</v>
      </c>
      <c r="D739" s="154">
        <v>0</v>
      </c>
      <c r="E739" s="147">
        <v>0</v>
      </c>
      <c r="F739" s="147">
        <v>5597.7</v>
      </c>
      <c r="G739" s="147">
        <v>5597.7</v>
      </c>
    </row>
    <row r="740" spans="1:7">
      <c r="A740" s="146" t="s">
        <v>278</v>
      </c>
      <c r="B740" s="152" t="s">
        <v>642</v>
      </c>
      <c r="C740" s="153" t="s">
        <v>143</v>
      </c>
      <c r="D740" s="154">
        <v>113</v>
      </c>
      <c r="E740" s="147">
        <v>0</v>
      </c>
      <c r="F740" s="147">
        <v>5597.7</v>
      </c>
      <c r="G740" s="147">
        <v>5597.7</v>
      </c>
    </row>
    <row r="741" spans="1:7" ht="63">
      <c r="A741" s="146" t="s">
        <v>797</v>
      </c>
      <c r="B741" s="152" t="s">
        <v>798</v>
      </c>
      <c r="C741" s="153" t="s">
        <v>125</v>
      </c>
      <c r="D741" s="154">
        <v>0</v>
      </c>
      <c r="E741" s="147">
        <v>52.7</v>
      </c>
      <c r="F741" s="147">
        <v>0</v>
      </c>
      <c r="G741" s="147">
        <v>0</v>
      </c>
    </row>
    <row r="742" spans="1:7" ht="63">
      <c r="A742" s="146" t="s">
        <v>799</v>
      </c>
      <c r="B742" s="152" t="s">
        <v>800</v>
      </c>
      <c r="C742" s="153" t="s">
        <v>125</v>
      </c>
      <c r="D742" s="154">
        <v>0</v>
      </c>
      <c r="E742" s="147">
        <v>52.7</v>
      </c>
      <c r="F742" s="147">
        <v>0</v>
      </c>
      <c r="G742" s="147">
        <v>0</v>
      </c>
    </row>
    <row r="743" spans="1:7" ht="63">
      <c r="A743" s="146" t="s">
        <v>211</v>
      </c>
      <c r="B743" s="152" t="s">
        <v>801</v>
      </c>
      <c r="C743" s="153" t="s">
        <v>125</v>
      </c>
      <c r="D743" s="154">
        <v>0</v>
      </c>
      <c r="E743" s="147">
        <v>52.7</v>
      </c>
      <c r="F743" s="147">
        <v>0</v>
      </c>
      <c r="G743" s="147">
        <v>0</v>
      </c>
    </row>
    <row r="744" spans="1:7" ht="31.5">
      <c r="A744" s="146" t="s">
        <v>132</v>
      </c>
      <c r="B744" s="152" t="s">
        <v>801</v>
      </c>
      <c r="C744" s="153" t="s">
        <v>133</v>
      </c>
      <c r="D744" s="154">
        <v>0</v>
      </c>
      <c r="E744" s="147">
        <v>52.7</v>
      </c>
      <c r="F744" s="147">
        <v>0</v>
      </c>
      <c r="G744" s="147">
        <v>0</v>
      </c>
    </row>
    <row r="745" spans="1:7">
      <c r="A745" s="146" t="s">
        <v>278</v>
      </c>
      <c r="B745" s="152" t="s">
        <v>801</v>
      </c>
      <c r="C745" s="153" t="s">
        <v>133</v>
      </c>
      <c r="D745" s="154">
        <v>113</v>
      </c>
      <c r="E745" s="147">
        <v>52.7</v>
      </c>
      <c r="F745" s="147">
        <v>0</v>
      </c>
      <c r="G745" s="147">
        <v>0</v>
      </c>
    </row>
    <row r="746" spans="1:7">
      <c r="A746" s="185" t="s">
        <v>643</v>
      </c>
      <c r="B746" s="186"/>
      <c r="C746" s="186"/>
      <c r="D746" s="187"/>
      <c r="E746" s="145">
        <v>1805664</v>
      </c>
      <c r="F746" s="145">
        <v>1609666.4</v>
      </c>
      <c r="G746" s="145">
        <v>1556132</v>
      </c>
    </row>
    <row r="747" spans="1:7" ht="25.5" customHeight="1">
      <c r="A747" s="142"/>
      <c r="B747" s="155"/>
      <c r="C747" s="155"/>
      <c r="D747" s="155"/>
      <c r="E747" s="143"/>
      <c r="F747" s="143"/>
      <c r="G747" s="143"/>
    </row>
    <row r="748" spans="1:7" s="160" customFormat="1" ht="18.75">
      <c r="A748" s="161" t="s">
        <v>2</v>
      </c>
      <c r="B748" s="158"/>
      <c r="C748" s="158"/>
      <c r="D748" s="158"/>
      <c r="E748" s="159"/>
      <c r="F748" s="181" t="s">
        <v>0</v>
      </c>
      <c r="G748" s="181"/>
    </row>
  </sheetData>
  <autoFilter ref="A16:G746"/>
  <mergeCells count="6">
    <mergeCell ref="A11:G11"/>
    <mergeCell ref="F748:G748"/>
    <mergeCell ref="A14:A15"/>
    <mergeCell ref="B14:D14"/>
    <mergeCell ref="E14:G14"/>
    <mergeCell ref="A746:D746"/>
  </mergeCells>
  <pageMargins left="0.78740157480314965" right="0.39370078740157483" top="0.78740157480314965" bottom="0.78740157480314965" header="0.51181102362204722" footer="0.51181102362204722"/>
  <pageSetup paperSize="9" scale="75" fitToHeight="0" orientation="portrait" verticalDpi="0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4:I744"/>
  <sheetViews>
    <sheetView showGridLines="0" workbookViewId="0">
      <selection sqref="A1:XFD1048576"/>
    </sheetView>
  </sheetViews>
  <sheetFormatPr defaultColWidth="9.140625" defaultRowHeight="15.75"/>
  <cols>
    <col min="1" max="1" width="51.7109375" style="139" customWidth="1"/>
    <col min="2" max="2" width="5.28515625" style="156" customWidth="1"/>
    <col min="3" max="3" width="7" style="156" customWidth="1"/>
    <col min="4" max="4" width="9.7109375" style="156" customWidth="1"/>
    <col min="5" max="5" width="12.5703125" style="156" customWidth="1"/>
    <col min="6" max="6" width="7.5703125" style="156" customWidth="1"/>
    <col min="7" max="7" width="11.85546875" style="139" customWidth="1"/>
    <col min="8" max="9" width="11.5703125" style="139" customWidth="1"/>
    <col min="10" max="236" width="9.140625" style="139" customWidth="1"/>
    <col min="237" max="16384" width="9.140625" style="139"/>
  </cols>
  <sheetData>
    <row r="14" spans="1:9" ht="39" customHeight="1">
      <c r="A14" s="180" t="s">
        <v>644</v>
      </c>
      <c r="B14" s="180"/>
      <c r="C14" s="180"/>
      <c r="D14" s="180"/>
      <c r="E14" s="180"/>
      <c r="F14" s="180"/>
      <c r="G14" s="180"/>
      <c r="H14" s="180"/>
      <c r="I14" s="180"/>
    </row>
    <row r="15" spans="1:9" ht="12.75" customHeight="1">
      <c r="A15" s="137"/>
      <c r="B15" s="148"/>
      <c r="C15" s="148"/>
      <c r="D15" s="148"/>
      <c r="E15" s="148"/>
      <c r="F15" s="148"/>
      <c r="G15" s="138"/>
      <c r="H15" s="138"/>
      <c r="I15" s="138"/>
    </row>
    <row r="16" spans="1:9" ht="16.5" customHeight="1">
      <c r="A16" s="140"/>
      <c r="B16" s="148"/>
      <c r="C16" s="148"/>
      <c r="D16" s="148"/>
      <c r="E16" s="148"/>
      <c r="F16" s="148"/>
      <c r="G16" s="138"/>
      <c r="H16" s="138"/>
      <c r="I16" s="138"/>
    </row>
    <row r="17" spans="1:9">
      <c r="A17" s="182" t="s">
        <v>114</v>
      </c>
      <c r="B17" s="189" t="s">
        <v>115</v>
      </c>
      <c r="C17" s="189"/>
      <c r="D17" s="189"/>
      <c r="E17" s="189"/>
      <c r="F17" s="189"/>
      <c r="G17" s="190" t="s">
        <v>116</v>
      </c>
      <c r="H17" s="190"/>
      <c r="I17" s="190"/>
    </row>
    <row r="18" spans="1:9" ht="36">
      <c r="A18" s="182"/>
      <c r="B18" s="135" t="s">
        <v>645</v>
      </c>
      <c r="C18" s="135" t="s">
        <v>646</v>
      </c>
      <c r="D18" s="135" t="s">
        <v>647</v>
      </c>
      <c r="E18" s="135" t="s">
        <v>117</v>
      </c>
      <c r="F18" s="135" t="s">
        <v>118</v>
      </c>
      <c r="G18" s="61" t="s">
        <v>120</v>
      </c>
      <c r="H18" s="61" t="s">
        <v>121</v>
      </c>
      <c r="I18" s="61" t="s">
        <v>122</v>
      </c>
    </row>
    <row r="19" spans="1:9" ht="12.75" customHeight="1">
      <c r="A19" s="65">
        <v>1</v>
      </c>
      <c r="B19" s="65">
        <v>2</v>
      </c>
      <c r="C19" s="65">
        <v>3</v>
      </c>
      <c r="D19" s="65">
        <v>4</v>
      </c>
      <c r="E19" s="65">
        <v>5</v>
      </c>
      <c r="F19" s="65">
        <v>6</v>
      </c>
      <c r="G19" s="64">
        <v>7</v>
      </c>
      <c r="H19" s="64">
        <v>8</v>
      </c>
      <c r="I19" s="64">
        <v>9</v>
      </c>
    </row>
    <row r="20" spans="1:9" s="157" customFormat="1" ht="31.5">
      <c r="A20" s="165" t="s">
        <v>648</v>
      </c>
      <c r="B20" s="166">
        <v>904</v>
      </c>
      <c r="C20" s="167">
        <v>0</v>
      </c>
      <c r="D20" s="167">
        <v>0</v>
      </c>
      <c r="E20" s="149" t="s">
        <v>125</v>
      </c>
      <c r="F20" s="150" t="s">
        <v>125</v>
      </c>
      <c r="G20" s="145">
        <v>69722.100000000006</v>
      </c>
      <c r="H20" s="145">
        <v>53374.1</v>
      </c>
      <c r="I20" s="145">
        <v>59120.6</v>
      </c>
    </row>
    <row r="21" spans="1:9">
      <c r="A21" s="162" t="s">
        <v>649</v>
      </c>
      <c r="B21" s="163">
        <v>904</v>
      </c>
      <c r="C21" s="164">
        <v>7</v>
      </c>
      <c r="D21" s="164">
        <v>0</v>
      </c>
      <c r="E21" s="152" t="s">
        <v>125</v>
      </c>
      <c r="F21" s="153" t="s">
        <v>125</v>
      </c>
      <c r="G21" s="147">
        <v>13599.1</v>
      </c>
      <c r="H21" s="147">
        <v>11273.8</v>
      </c>
      <c r="I21" s="147">
        <v>12554.2</v>
      </c>
    </row>
    <row r="22" spans="1:9">
      <c r="A22" s="162" t="s">
        <v>194</v>
      </c>
      <c r="B22" s="163">
        <v>904</v>
      </c>
      <c r="C22" s="164">
        <v>7</v>
      </c>
      <c r="D22" s="164">
        <v>3</v>
      </c>
      <c r="E22" s="152" t="s">
        <v>125</v>
      </c>
      <c r="F22" s="153" t="s">
        <v>125</v>
      </c>
      <c r="G22" s="147">
        <v>13574.1</v>
      </c>
      <c r="H22" s="147">
        <v>11248.8</v>
      </c>
      <c r="I22" s="147">
        <v>12529.2</v>
      </c>
    </row>
    <row r="23" spans="1:9" ht="47.25">
      <c r="A23" s="162" t="s">
        <v>230</v>
      </c>
      <c r="B23" s="163">
        <v>904</v>
      </c>
      <c r="C23" s="164">
        <v>7</v>
      </c>
      <c r="D23" s="164">
        <v>3</v>
      </c>
      <c r="E23" s="152" t="s">
        <v>231</v>
      </c>
      <c r="F23" s="153" t="s">
        <v>125</v>
      </c>
      <c r="G23" s="147">
        <v>13574.1</v>
      </c>
      <c r="H23" s="147">
        <v>11248.8</v>
      </c>
      <c r="I23" s="147">
        <v>12529.2</v>
      </c>
    </row>
    <row r="24" spans="1:9" ht="47.25">
      <c r="A24" s="162" t="s">
        <v>232</v>
      </c>
      <c r="B24" s="163">
        <v>904</v>
      </c>
      <c r="C24" s="164">
        <v>7</v>
      </c>
      <c r="D24" s="164">
        <v>3</v>
      </c>
      <c r="E24" s="152" t="s">
        <v>233</v>
      </c>
      <c r="F24" s="153" t="s">
        <v>125</v>
      </c>
      <c r="G24" s="147">
        <v>13574.1</v>
      </c>
      <c r="H24" s="147">
        <v>11248.8</v>
      </c>
      <c r="I24" s="147">
        <v>12529.2</v>
      </c>
    </row>
    <row r="25" spans="1:9" ht="30.75" customHeight="1">
      <c r="A25" s="162" t="s">
        <v>258</v>
      </c>
      <c r="B25" s="163">
        <v>904</v>
      </c>
      <c r="C25" s="164">
        <v>7</v>
      </c>
      <c r="D25" s="164">
        <v>3</v>
      </c>
      <c r="E25" s="152" t="s">
        <v>259</v>
      </c>
      <c r="F25" s="153" t="s">
        <v>125</v>
      </c>
      <c r="G25" s="147">
        <v>13574.1</v>
      </c>
      <c r="H25" s="147">
        <v>11248.8</v>
      </c>
      <c r="I25" s="147">
        <v>12529.2</v>
      </c>
    </row>
    <row r="26" spans="1:9" ht="15.75" customHeight="1">
      <c r="A26" s="162" t="s">
        <v>260</v>
      </c>
      <c r="B26" s="163">
        <v>904</v>
      </c>
      <c r="C26" s="164">
        <v>7</v>
      </c>
      <c r="D26" s="164">
        <v>3</v>
      </c>
      <c r="E26" s="152" t="s">
        <v>261</v>
      </c>
      <c r="F26" s="153" t="s">
        <v>125</v>
      </c>
      <c r="G26" s="147">
        <v>21</v>
      </c>
      <c r="H26" s="147">
        <v>21</v>
      </c>
      <c r="I26" s="147">
        <v>21</v>
      </c>
    </row>
    <row r="27" spans="1:9" ht="15.75" customHeight="1">
      <c r="A27" s="162" t="s">
        <v>176</v>
      </c>
      <c r="B27" s="163">
        <v>904</v>
      </c>
      <c r="C27" s="164">
        <v>7</v>
      </c>
      <c r="D27" s="164">
        <v>3</v>
      </c>
      <c r="E27" s="152" t="s">
        <v>261</v>
      </c>
      <c r="F27" s="153" t="s">
        <v>177</v>
      </c>
      <c r="G27" s="147">
        <v>21</v>
      </c>
      <c r="H27" s="147">
        <v>21</v>
      </c>
      <c r="I27" s="147">
        <v>21</v>
      </c>
    </row>
    <row r="28" spans="1:9" ht="14.25" customHeight="1">
      <c r="A28" s="162" t="s">
        <v>140</v>
      </c>
      <c r="B28" s="163">
        <v>904</v>
      </c>
      <c r="C28" s="164">
        <v>7</v>
      </c>
      <c r="D28" s="164">
        <v>3</v>
      </c>
      <c r="E28" s="152" t="s">
        <v>262</v>
      </c>
      <c r="F28" s="153" t="s">
        <v>125</v>
      </c>
      <c r="G28" s="147">
        <v>630.70000000000005</v>
      </c>
      <c r="H28" s="147">
        <v>363</v>
      </c>
      <c r="I28" s="147">
        <v>344.4</v>
      </c>
    </row>
    <row r="29" spans="1:9" ht="31.5">
      <c r="A29" s="162" t="s">
        <v>132</v>
      </c>
      <c r="B29" s="163">
        <v>904</v>
      </c>
      <c r="C29" s="164">
        <v>7</v>
      </c>
      <c r="D29" s="164">
        <v>3</v>
      </c>
      <c r="E29" s="152" t="s">
        <v>262</v>
      </c>
      <c r="F29" s="153" t="s">
        <v>133</v>
      </c>
      <c r="G29" s="147">
        <v>538.1</v>
      </c>
      <c r="H29" s="147">
        <v>270.39999999999998</v>
      </c>
      <c r="I29" s="147">
        <v>251.8</v>
      </c>
    </row>
    <row r="30" spans="1:9">
      <c r="A30" s="162" t="s">
        <v>142</v>
      </c>
      <c r="B30" s="163">
        <v>904</v>
      </c>
      <c r="C30" s="164">
        <v>7</v>
      </c>
      <c r="D30" s="164">
        <v>3</v>
      </c>
      <c r="E30" s="152" t="s">
        <v>262</v>
      </c>
      <c r="F30" s="153" t="s">
        <v>143</v>
      </c>
      <c r="G30" s="147">
        <v>92.6</v>
      </c>
      <c r="H30" s="147">
        <v>92.6</v>
      </c>
      <c r="I30" s="147">
        <v>92.6</v>
      </c>
    </row>
    <row r="31" spans="1:9" ht="31.5">
      <c r="A31" s="162" t="s">
        <v>641</v>
      </c>
      <c r="B31" s="163">
        <v>904</v>
      </c>
      <c r="C31" s="164">
        <v>7</v>
      </c>
      <c r="D31" s="164">
        <v>3</v>
      </c>
      <c r="E31" s="152" t="s">
        <v>771</v>
      </c>
      <c r="F31" s="153" t="s">
        <v>125</v>
      </c>
      <c r="G31" s="147">
        <v>250</v>
      </c>
      <c r="H31" s="147">
        <v>0</v>
      </c>
      <c r="I31" s="147">
        <v>0</v>
      </c>
    </row>
    <row r="32" spans="1:9" ht="31.5">
      <c r="A32" s="162" t="s">
        <v>132</v>
      </c>
      <c r="B32" s="163">
        <v>904</v>
      </c>
      <c r="C32" s="164">
        <v>7</v>
      </c>
      <c r="D32" s="164">
        <v>3</v>
      </c>
      <c r="E32" s="152" t="s">
        <v>771</v>
      </c>
      <c r="F32" s="153" t="s">
        <v>133</v>
      </c>
      <c r="G32" s="147">
        <v>250</v>
      </c>
      <c r="H32" s="147">
        <v>0</v>
      </c>
      <c r="I32" s="147">
        <v>0</v>
      </c>
    </row>
    <row r="33" spans="1:9" ht="172.5" customHeight="1">
      <c r="A33" s="162" t="s">
        <v>197</v>
      </c>
      <c r="B33" s="163">
        <v>904</v>
      </c>
      <c r="C33" s="164">
        <v>7</v>
      </c>
      <c r="D33" s="164">
        <v>3</v>
      </c>
      <c r="E33" s="152" t="s">
        <v>263</v>
      </c>
      <c r="F33" s="153" t="s">
        <v>125</v>
      </c>
      <c r="G33" s="147">
        <v>12672.4</v>
      </c>
      <c r="H33" s="147">
        <v>10864.8</v>
      </c>
      <c r="I33" s="147">
        <v>12163.8</v>
      </c>
    </row>
    <row r="34" spans="1:9" ht="78.75">
      <c r="A34" s="162" t="s">
        <v>146</v>
      </c>
      <c r="B34" s="163">
        <v>904</v>
      </c>
      <c r="C34" s="164">
        <v>7</v>
      </c>
      <c r="D34" s="164">
        <v>3</v>
      </c>
      <c r="E34" s="152" t="s">
        <v>263</v>
      </c>
      <c r="F34" s="153" t="s">
        <v>147</v>
      </c>
      <c r="G34" s="147">
        <v>12672.4</v>
      </c>
      <c r="H34" s="147">
        <v>10864.8</v>
      </c>
      <c r="I34" s="147">
        <v>12163.8</v>
      </c>
    </row>
    <row r="35" spans="1:9" ht="31.5">
      <c r="A35" s="162" t="s">
        <v>139</v>
      </c>
      <c r="B35" s="163">
        <v>904</v>
      </c>
      <c r="C35" s="164">
        <v>7</v>
      </c>
      <c r="D35" s="164">
        <v>5</v>
      </c>
      <c r="E35" s="152" t="s">
        <v>125</v>
      </c>
      <c r="F35" s="153" t="s">
        <v>125</v>
      </c>
      <c r="G35" s="147">
        <v>25</v>
      </c>
      <c r="H35" s="147">
        <v>25</v>
      </c>
      <c r="I35" s="147">
        <v>25</v>
      </c>
    </row>
    <row r="36" spans="1:9" ht="47.25">
      <c r="A36" s="162" t="s">
        <v>230</v>
      </c>
      <c r="B36" s="163">
        <v>904</v>
      </c>
      <c r="C36" s="164">
        <v>7</v>
      </c>
      <c r="D36" s="164">
        <v>5</v>
      </c>
      <c r="E36" s="152" t="s">
        <v>231</v>
      </c>
      <c r="F36" s="153" t="s">
        <v>125</v>
      </c>
      <c r="G36" s="147">
        <v>25</v>
      </c>
      <c r="H36" s="147">
        <v>25</v>
      </c>
      <c r="I36" s="147">
        <v>25</v>
      </c>
    </row>
    <row r="37" spans="1:9" ht="47.25">
      <c r="A37" s="162" t="s">
        <v>232</v>
      </c>
      <c r="B37" s="163">
        <v>904</v>
      </c>
      <c r="C37" s="164">
        <v>7</v>
      </c>
      <c r="D37" s="164">
        <v>5</v>
      </c>
      <c r="E37" s="152" t="s">
        <v>233</v>
      </c>
      <c r="F37" s="153" t="s">
        <v>125</v>
      </c>
      <c r="G37" s="147">
        <v>25</v>
      </c>
      <c r="H37" s="147">
        <v>25</v>
      </c>
      <c r="I37" s="147">
        <v>25</v>
      </c>
    </row>
    <row r="38" spans="1:9">
      <c r="A38" s="162" t="s">
        <v>234</v>
      </c>
      <c r="B38" s="163">
        <v>904</v>
      </c>
      <c r="C38" s="164">
        <v>7</v>
      </c>
      <c r="D38" s="164">
        <v>5</v>
      </c>
      <c r="E38" s="152" t="s">
        <v>235</v>
      </c>
      <c r="F38" s="153" t="s">
        <v>125</v>
      </c>
      <c r="G38" s="147">
        <v>10</v>
      </c>
      <c r="H38" s="147">
        <v>10</v>
      </c>
      <c r="I38" s="147">
        <v>10</v>
      </c>
    </row>
    <row r="39" spans="1:9" ht="31.5">
      <c r="A39" s="162" t="s">
        <v>137</v>
      </c>
      <c r="B39" s="163">
        <v>904</v>
      </c>
      <c r="C39" s="164">
        <v>7</v>
      </c>
      <c r="D39" s="164">
        <v>5</v>
      </c>
      <c r="E39" s="152" t="s">
        <v>236</v>
      </c>
      <c r="F39" s="153" t="s">
        <v>125</v>
      </c>
      <c r="G39" s="147">
        <v>10</v>
      </c>
      <c r="H39" s="147">
        <v>10</v>
      </c>
      <c r="I39" s="147">
        <v>10</v>
      </c>
    </row>
    <row r="40" spans="1:9" ht="31.5">
      <c r="A40" s="162" t="s">
        <v>132</v>
      </c>
      <c r="B40" s="163">
        <v>904</v>
      </c>
      <c r="C40" s="164">
        <v>7</v>
      </c>
      <c r="D40" s="164">
        <v>5</v>
      </c>
      <c r="E40" s="152" t="s">
        <v>236</v>
      </c>
      <c r="F40" s="153" t="s">
        <v>133</v>
      </c>
      <c r="G40" s="147">
        <v>10</v>
      </c>
      <c r="H40" s="147">
        <v>10</v>
      </c>
      <c r="I40" s="147">
        <v>10</v>
      </c>
    </row>
    <row r="41" spans="1:9" ht="31.5">
      <c r="A41" s="162" t="s">
        <v>249</v>
      </c>
      <c r="B41" s="163">
        <v>904</v>
      </c>
      <c r="C41" s="164">
        <v>7</v>
      </c>
      <c r="D41" s="164">
        <v>5</v>
      </c>
      <c r="E41" s="152" t="s">
        <v>250</v>
      </c>
      <c r="F41" s="153" t="s">
        <v>125</v>
      </c>
      <c r="G41" s="147">
        <v>15</v>
      </c>
      <c r="H41" s="147">
        <v>15</v>
      </c>
      <c r="I41" s="147">
        <v>15</v>
      </c>
    </row>
    <row r="42" spans="1:9" ht="31.5">
      <c r="A42" s="162" t="s">
        <v>137</v>
      </c>
      <c r="B42" s="163">
        <v>904</v>
      </c>
      <c r="C42" s="164">
        <v>7</v>
      </c>
      <c r="D42" s="164">
        <v>5</v>
      </c>
      <c r="E42" s="152" t="s">
        <v>253</v>
      </c>
      <c r="F42" s="153" t="s">
        <v>125</v>
      </c>
      <c r="G42" s="147">
        <v>15</v>
      </c>
      <c r="H42" s="147">
        <v>15</v>
      </c>
      <c r="I42" s="147">
        <v>15</v>
      </c>
    </row>
    <row r="43" spans="1:9" ht="31.5">
      <c r="A43" s="162" t="s">
        <v>132</v>
      </c>
      <c r="B43" s="163">
        <v>904</v>
      </c>
      <c r="C43" s="164">
        <v>7</v>
      </c>
      <c r="D43" s="164">
        <v>5</v>
      </c>
      <c r="E43" s="152" t="s">
        <v>253</v>
      </c>
      <c r="F43" s="153" t="s">
        <v>133</v>
      </c>
      <c r="G43" s="147">
        <v>15</v>
      </c>
      <c r="H43" s="147">
        <v>15</v>
      </c>
      <c r="I43" s="147">
        <v>15</v>
      </c>
    </row>
    <row r="44" spans="1:9">
      <c r="A44" s="162" t="s">
        <v>650</v>
      </c>
      <c r="B44" s="163">
        <v>904</v>
      </c>
      <c r="C44" s="164">
        <v>8</v>
      </c>
      <c r="D44" s="164">
        <v>0</v>
      </c>
      <c r="E44" s="152" t="s">
        <v>125</v>
      </c>
      <c r="F44" s="153" t="s">
        <v>125</v>
      </c>
      <c r="G44" s="147">
        <v>56123</v>
      </c>
      <c r="H44" s="147">
        <v>42100.3</v>
      </c>
      <c r="I44" s="147">
        <v>46566.400000000001</v>
      </c>
    </row>
    <row r="45" spans="1:9">
      <c r="A45" s="162" t="s">
        <v>238</v>
      </c>
      <c r="B45" s="163">
        <v>904</v>
      </c>
      <c r="C45" s="164">
        <v>8</v>
      </c>
      <c r="D45" s="164">
        <v>1</v>
      </c>
      <c r="E45" s="152" t="s">
        <v>125</v>
      </c>
      <c r="F45" s="153" t="s">
        <v>125</v>
      </c>
      <c r="G45" s="147">
        <v>53549.2</v>
      </c>
      <c r="H45" s="147">
        <v>40289.9</v>
      </c>
      <c r="I45" s="147">
        <v>44525.9</v>
      </c>
    </row>
    <row r="46" spans="1:9" ht="47.25">
      <c r="A46" s="162" t="s">
        <v>230</v>
      </c>
      <c r="B46" s="163">
        <v>904</v>
      </c>
      <c r="C46" s="164">
        <v>8</v>
      </c>
      <c r="D46" s="164">
        <v>1</v>
      </c>
      <c r="E46" s="152" t="s">
        <v>231</v>
      </c>
      <c r="F46" s="153" t="s">
        <v>125</v>
      </c>
      <c r="G46" s="147">
        <v>53410.2</v>
      </c>
      <c r="H46" s="147">
        <v>40140.9</v>
      </c>
      <c r="I46" s="147">
        <v>44266.9</v>
      </c>
    </row>
    <row r="47" spans="1:9" ht="47.25">
      <c r="A47" s="162" t="s">
        <v>232</v>
      </c>
      <c r="B47" s="163">
        <v>904</v>
      </c>
      <c r="C47" s="164">
        <v>8</v>
      </c>
      <c r="D47" s="164">
        <v>1</v>
      </c>
      <c r="E47" s="152" t="s">
        <v>233</v>
      </c>
      <c r="F47" s="153" t="s">
        <v>125</v>
      </c>
      <c r="G47" s="147">
        <v>53410.2</v>
      </c>
      <c r="H47" s="147">
        <v>40140.9</v>
      </c>
      <c r="I47" s="147">
        <v>44266.9</v>
      </c>
    </row>
    <row r="48" spans="1:9">
      <c r="A48" s="162" t="s">
        <v>234</v>
      </c>
      <c r="B48" s="163">
        <v>904</v>
      </c>
      <c r="C48" s="164">
        <v>8</v>
      </c>
      <c r="D48" s="164">
        <v>1</v>
      </c>
      <c r="E48" s="152" t="s">
        <v>235</v>
      </c>
      <c r="F48" s="153" t="s">
        <v>125</v>
      </c>
      <c r="G48" s="147">
        <v>3753.9</v>
      </c>
      <c r="H48" s="147">
        <v>2939.7</v>
      </c>
      <c r="I48" s="147">
        <v>3257.3</v>
      </c>
    </row>
    <row r="49" spans="1:9" ht="14.25" customHeight="1">
      <c r="A49" s="162" t="s">
        <v>140</v>
      </c>
      <c r="B49" s="163">
        <v>904</v>
      </c>
      <c r="C49" s="164">
        <v>8</v>
      </c>
      <c r="D49" s="164">
        <v>1</v>
      </c>
      <c r="E49" s="152" t="s">
        <v>237</v>
      </c>
      <c r="F49" s="153" t="s">
        <v>125</v>
      </c>
      <c r="G49" s="147">
        <v>331.1</v>
      </c>
      <c r="H49" s="147">
        <v>193.6</v>
      </c>
      <c r="I49" s="147">
        <v>183</v>
      </c>
    </row>
    <row r="50" spans="1:9" ht="78.75">
      <c r="A50" s="162" t="s">
        <v>146</v>
      </c>
      <c r="B50" s="163">
        <v>904</v>
      </c>
      <c r="C50" s="164">
        <v>8</v>
      </c>
      <c r="D50" s="164">
        <v>1</v>
      </c>
      <c r="E50" s="152" t="s">
        <v>237</v>
      </c>
      <c r="F50" s="153" t="s">
        <v>147</v>
      </c>
      <c r="G50" s="147">
        <v>5.4</v>
      </c>
      <c r="H50" s="147">
        <v>5.4</v>
      </c>
      <c r="I50" s="147">
        <v>5.4</v>
      </c>
    </row>
    <row r="51" spans="1:9" ht="31.5">
      <c r="A51" s="162" t="s">
        <v>132</v>
      </c>
      <c r="B51" s="163">
        <v>904</v>
      </c>
      <c r="C51" s="164">
        <v>8</v>
      </c>
      <c r="D51" s="164">
        <v>1</v>
      </c>
      <c r="E51" s="152" t="s">
        <v>237</v>
      </c>
      <c r="F51" s="153" t="s">
        <v>133</v>
      </c>
      <c r="G51" s="147">
        <v>318</v>
      </c>
      <c r="H51" s="147">
        <v>180.4</v>
      </c>
      <c r="I51" s="147">
        <v>169.8</v>
      </c>
    </row>
    <row r="52" spans="1:9">
      <c r="A52" s="162" t="s">
        <v>142</v>
      </c>
      <c r="B52" s="163">
        <v>904</v>
      </c>
      <c r="C52" s="164">
        <v>8</v>
      </c>
      <c r="D52" s="164">
        <v>1</v>
      </c>
      <c r="E52" s="152" t="s">
        <v>237</v>
      </c>
      <c r="F52" s="153" t="s">
        <v>143</v>
      </c>
      <c r="G52" s="147">
        <v>7.7</v>
      </c>
      <c r="H52" s="147">
        <v>7.8</v>
      </c>
      <c r="I52" s="147">
        <v>7.8</v>
      </c>
    </row>
    <row r="53" spans="1:9" ht="31.5">
      <c r="A53" s="162" t="s">
        <v>641</v>
      </c>
      <c r="B53" s="163">
        <v>904</v>
      </c>
      <c r="C53" s="164">
        <v>8</v>
      </c>
      <c r="D53" s="164">
        <v>1</v>
      </c>
      <c r="E53" s="152" t="s">
        <v>768</v>
      </c>
      <c r="F53" s="153" t="s">
        <v>125</v>
      </c>
      <c r="G53" s="147">
        <v>122</v>
      </c>
      <c r="H53" s="147">
        <v>0</v>
      </c>
      <c r="I53" s="147">
        <v>0</v>
      </c>
    </row>
    <row r="54" spans="1:9" ht="31.5">
      <c r="A54" s="162" t="s">
        <v>132</v>
      </c>
      <c r="B54" s="163">
        <v>904</v>
      </c>
      <c r="C54" s="164">
        <v>8</v>
      </c>
      <c r="D54" s="164">
        <v>1</v>
      </c>
      <c r="E54" s="152" t="s">
        <v>768</v>
      </c>
      <c r="F54" s="153" t="s">
        <v>133</v>
      </c>
      <c r="G54" s="147">
        <v>122</v>
      </c>
      <c r="H54" s="147">
        <v>0</v>
      </c>
      <c r="I54" s="147">
        <v>0</v>
      </c>
    </row>
    <row r="55" spans="1:9" ht="172.5" customHeight="1">
      <c r="A55" s="162" t="s">
        <v>197</v>
      </c>
      <c r="B55" s="163">
        <v>904</v>
      </c>
      <c r="C55" s="164">
        <v>8</v>
      </c>
      <c r="D55" s="164">
        <v>1</v>
      </c>
      <c r="E55" s="152" t="s">
        <v>239</v>
      </c>
      <c r="F55" s="153" t="s">
        <v>125</v>
      </c>
      <c r="G55" s="147">
        <v>3300.8</v>
      </c>
      <c r="H55" s="147">
        <v>2746.1</v>
      </c>
      <c r="I55" s="147">
        <v>3074.3</v>
      </c>
    </row>
    <row r="56" spans="1:9" ht="78.75">
      <c r="A56" s="162" t="s">
        <v>146</v>
      </c>
      <c r="B56" s="163">
        <v>904</v>
      </c>
      <c r="C56" s="164">
        <v>8</v>
      </c>
      <c r="D56" s="164">
        <v>1</v>
      </c>
      <c r="E56" s="152" t="s">
        <v>239</v>
      </c>
      <c r="F56" s="153" t="s">
        <v>147</v>
      </c>
      <c r="G56" s="147">
        <v>3300.8</v>
      </c>
      <c r="H56" s="147">
        <v>2746.1</v>
      </c>
      <c r="I56" s="147">
        <v>3074.3</v>
      </c>
    </row>
    <row r="57" spans="1:9" ht="31.5">
      <c r="A57" s="162" t="s">
        <v>240</v>
      </c>
      <c r="B57" s="163">
        <v>904</v>
      </c>
      <c r="C57" s="164">
        <v>8</v>
      </c>
      <c r="D57" s="164">
        <v>1</v>
      </c>
      <c r="E57" s="152" t="s">
        <v>241</v>
      </c>
      <c r="F57" s="153" t="s">
        <v>125</v>
      </c>
      <c r="G57" s="147">
        <v>31484.6</v>
      </c>
      <c r="H57" s="147">
        <v>23608.7</v>
      </c>
      <c r="I57" s="147">
        <v>25989.9</v>
      </c>
    </row>
    <row r="58" spans="1:9" ht="14.25" customHeight="1">
      <c r="A58" s="162" t="s">
        <v>140</v>
      </c>
      <c r="B58" s="163">
        <v>904</v>
      </c>
      <c r="C58" s="164">
        <v>8</v>
      </c>
      <c r="D58" s="164">
        <v>1</v>
      </c>
      <c r="E58" s="152" t="s">
        <v>242</v>
      </c>
      <c r="F58" s="153" t="s">
        <v>125</v>
      </c>
      <c r="G58" s="147">
        <v>4178</v>
      </c>
      <c r="H58" s="147">
        <v>2262.1</v>
      </c>
      <c r="I58" s="147">
        <v>2181.1</v>
      </c>
    </row>
    <row r="59" spans="1:9" ht="31.5">
      <c r="A59" s="162" t="s">
        <v>132</v>
      </c>
      <c r="B59" s="163">
        <v>904</v>
      </c>
      <c r="C59" s="164">
        <v>8</v>
      </c>
      <c r="D59" s="164">
        <v>1</v>
      </c>
      <c r="E59" s="152" t="s">
        <v>242</v>
      </c>
      <c r="F59" s="153" t="s">
        <v>133</v>
      </c>
      <c r="G59" s="147">
        <v>4166.8</v>
      </c>
      <c r="H59" s="147">
        <v>2250.9</v>
      </c>
      <c r="I59" s="147">
        <v>2169.9</v>
      </c>
    </row>
    <row r="60" spans="1:9">
      <c r="A60" s="162" t="s">
        <v>142</v>
      </c>
      <c r="B60" s="163">
        <v>904</v>
      </c>
      <c r="C60" s="164">
        <v>8</v>
      </c>
      <c r="D60" s="164">
        <v>1</v>
      </c>
      <c r="E60" s="152" t="s">
        <v>242</v>
      </c>
      <c r="F60" s="153" t="s">
        <v>143</v>
      </c>
      <c r="G60" s="147">
        <v>11.2</v>
      </c>
      <c r="H60" s="147">
        <v>11.2</v>
      </c>
      <c r="I60" s="147">
        <v>11.2</v>
      </c>
    </row>
    <row r="61" spans="1:9" ht="63">
      <c r="A61" s="162" t="s">
        <v>243</v>
      </c>
      <c r="B61" s="163">
        <v>904</v>
      </c>
      <c r="C61" s="164">
        <v>8</v>
      </c>
      <c r="D61" s="164">
        <v>1</v>
      </c>
      <c r="E61" s="152" t="s">
        <v>244</v>
      </c>
      <c r="F61" s="153" t="s">
        <v>125</v>
      </c>
      <c r="G61" s="147">
        <v>293.89999999999998</v>
      </c>
      <c r="H61" s="147">
        <v>293.89999999999998</v>
      </c>
      <c r="I61" s="147">
        <v>294.2</v>
      </c>
    </row>
    <row r="62" spans="1:9" ht="31.5">
      <c r="A62" s="162" t="s">
        <v>132</v>
      </c>
      <c r="B62" s="163">
        <v>904</v>
      </c>
      <c r="C62" s="164">
        <v>8</v>
      </c>
      <c r="D62" s="164">
        <v>1</v>
      </c>
      <c r="E62" s="152" t="s">
        <v>244</v>
      </c>
      <c r="F62" s="153" t="s">
        <v>133</v>
      </c>
      <c r="G62" s="147">
        <v>293.89999999999998</v>
      </c>
      <c r="H62" s="147">
        <v>293.89999999999998</v>
      </c>
      <c r="I62" s="147">
        <v>294.2</v>
      </c>
    </row>
    <row r="63" spans="1:9" ht="31.5">
      <c r="A63" s="162" t="s">
        <v>641</v>
      </c>
      <c r="B63" s="163">
        <v>904</v>
      </c>
      <c r="C63" s="164">
        <v>8</v>
      </c>
      <c r="D63" s="164">
        <v>1</v>
      </c>
      <c r="E63" s="152" t="s">
        <v>769</v>
      </c>
      <c r="F63" s="153" t="s">
        <v>125</v>
      </c>
      <c r="G63" s="147">
        <v>1450</v>
      </c>
      <c r="H63" s="147">
        <v>0</v>
      </c>
      <c r="I63" s="147">
        <v>0</v>
      </c>
    </row>
    <row r="64" spans="1:9" ht="31.5">
      <c r="A64" s="162" t="s">
        <v>132</v>
      </c>
      <c r="B64" s="163">
        <v>904</v>
      </c>
      <c r="C64" s="164">
        <v>8</v>
      </c>
      <c r="D64" s="164">
        <v>1</v>
      </c>
      <c r="E64" s="152" t="s">
        <v>769</v>
      </c>
      <c r="F64" s="153" t="s">
        <v>133</v>
      </c>
      <c r="G64" s="147">
        <v>1450</v>
      </c>
      <c r="H64" s="147">
        <v>0</v>
      </c>
      <c r="I64" s="147">
        <v>0</v>
      </c>
    </row>
    <row r="65" spans="1:9" ht="47.25" customHeight="1">
      <c r="A65" s="162" t="s">
        <v>246</v>
      </c>
      <c r="B65" s="163">
        <v>904</v>
      </c>
      <c r="C65" s="164">
        <v>8</v>
      </c>
      <c r="D65" s="164">
        <v>1</v>
      </c>
      <c r="E65" s="152" t="s">
        <v>247</v>
      </c>
      <c r="F65" s="153" t="s">
        <v>125</v>
      </c>
      <c r="G65" s="147">
        <v>256.7</v>
      </c>
      <c r="H65" s="147">
        <v>0</v>
      </c>
      <c r="I65" s="147">
        <v>0</v>
      </c>
    </row>
    <row r="66" spans="1:9" ht="31.5">
      <c r="A66" s="162" t="s">
        <v>132</v>
      </c>
      <c r="B66" s="163">
        <v>904</v>
      </c>
      <c r="C66" s="164">
        <v>8</v>
      </c>
      <c r="D66" s="164">
        <v>1</v>
      </c>
      <c r="E66" s="152" t="s">
        <v>247</v>
      </c>
      <c r="F66" s="153" t="s">
        <v>133</v>
      </c>
      <c r="G66" s="147">
        <v>256.7</v>
      </c>
      <c r="H66" s="147">
        <v>0</v>
      </c>
      <c r="I66" s="147">
        <v>0</v>
      </c>
    </row>
    <row r="67" spans="1:9" ht="172.5" customHeight="1">
      <c r="A67" s="162" t="s">
        <v>197</v>
      </c>
      <c r="B67" s="163">
        <v>904</v>
      </c>
      <c r="C67" s="164">
        <v>8</v>
      </c>
      <c r="D67" s="164">
        <v>1</v>
      </c>
      <c r="E67" s="152" t="s">
        <v>248</v>
      </c>
      <c r="F67" s="153" t="s">
        <v>125</v>
      </c>
      <c r="G67" s="147">
        <v>25306</v>
      </c>
      <c r="H67" s="147">
        <v>21052.7</v>
      </c>
      <c r="I67" s="147">
        <v>23514.6</v>
      </c>
    </row>
    <row r="68" spans="1:9" ht="78.75">
      <c r="A68" s="162" t="s">
        <v>146</v>
      </c>
      <c r="B68" s="163">
        <v>904</v>
      </c>
      <c r="C68" s="164">
        <v>8</v>
      </c>
      <c r="D68" s="164">
        <v>1</v>
      </c>
      <c r="E68" s="152" t="s">
        <v>248</v>
      </c>
      <c r="F68" s="153" t="s">
        <v>147</v>
      </c>
      <c r="G68" s="147">
        <v>25306</v>
      </c>
      <c r="H68" s="147">
        <v>21052.7</v>
      </c>
      <c r="I68" s="147">
        <v>23514.6</v>
      </c>
    </row>
    <row r="69" spans="1:9" ht="31.5">
      <c r="A69" s="162" t="s">
        <v>249</v>
      </c>
      <c r="B69" s="163">
        <v>904</v>
      </c>
      <c r="C69" s="164">
        <v>8</v>
      </c>
      <c r="D69" s="164">
        <v>1</v>
      </c>
      <c r="E69" s="152" t="s">
        <v>250</v>
      </c>
      <c r="F69" s="153" t="s">
        <v>125</v>
      </c>
      <c r="G69" s="147">
        <v>18067.5</v>
      </c>
      <c r="H69" s="147">
        <v>13592.5</v>
      </c>
      <c r="I69" s="147">
        <v>15019.7</v>
      </c>
    </row>
    <row r="70" spans="1:9" ht="47.25">
      <c r="A70" s="162" t="s">
        <v>251</v>
      </c>
      <c r="B70" s="163">
        <v>904</v>
      </c>
      <c r="C70" s="164">
        <v>8</v>
      </c>
      <c r="D70" s="164">
        <v>1</v>
      </c>
      <c r="E70" s="152" t="s">
        <v>252</v>
      </c>
      <c r="F70" s="153" t="s">
        <v>125</v>
      </c>
      <c r="G70" s="147">
        <v>232</v>
      </c>
      <c r="H70" s="147">
        <v>232</v>
      </c>
      <c r="I70" s="147">
        <v>232</v>
      </c>
    </row>
    <row r="71" spans="1:9" ht="31.5">
      <c r="A71" s="162" t="s">
        <v>132</v>
      </c>
      <c r="B71" s="163">
        <v>904</v>
      </c>
      <c r="C71" s="164">
        <v>8</v>
      </c>
      <c r="D71" s="164">
        <v>1</v>
      </c>
      <c r="E71" s="152" t="s">
        <v>252</v>
      </c>
      <c r="F71" s="153" t="s">
        <v>133</v>
      </c>
      <c r="G71" s="147">
        <v>232</v>
      </c>
      <c r="H71" s="147">
        <v>232</v>
      </c>
      <c r="I71" s="147">
        <v>232</v>
      </c>
    </row>
    <row r="72" spans="1:9" ht="14.25" customHeight="1">
      <c r="A72" s="162" t="s">
        <v>140</v>
      </c>
      <c r="B72" s="163">
        <v>904</v>
      </c>
      <c r="C72" s="164">
        <v>8</v>
      </c>
      <c r="D72" s="164">
        <v>1</v>
      </c>
      <c r="E72" s="152" t="s">
        <v>254</v>
      </c>
      <c r="F72" s="153" t="s">
        <v>125</v>
      </c>
      <c r="G72" s="147">
        <v>2020.7</v>
      </c>
      <c r="H72" s="147">
        <v>851</v>
      </c>
      <c r="I72" s="147">
        <v>782.5</v>
      </c>
    </row>
    <row r="73" spans="1:9" ht="78.75">
      <c r="A73" s="162" t="s">
        <v>146</v>
      </c>
      <c r="B73" s="163">
        <v>904</v>
      </c>
      <c r="C73" s="164">
        <v>8</v>
      </c>
      <c r="D73" s="164">
        <v>1</v>
      </c>
      <c r="E73" s="152" t="s">
        <v>254</v>
      </c>
      <c r="F73" s="153" t="s">
        <v>147</v>
      </c>
      <c r="G73" s="147">
        <v>4.2</v>
      </c>
      <c r="H73" s="147">
        <v>4.2</v>
      </c>
      <c r="I73" s="147">
        <v>4.2</v>
      </c>
    </row>
    <row r="74" spans="1:9" ht="31.5">
      <c r="A74" s="162" t="s">
        <v>132</v>
      </c>
      <c r="B74" s="163">
        <v>904</v>
      </c>
      <c r="C74" s="164">
        <v>8</v>
      </c>
      <c r="D74" s="164">
        <v>1</v>
      </c>
      <c r="E74" s="152" t="s">
        <v>254</v>
      </c>
      <c r="F74" s="153" t="s">
        <v>133</v>
      </c>
      <c r="G74" s="147">
        <v>2002.7</v>
      </c>
      <c r="H74" s="147">
        <v>833</v>
      </c>
      <c r="I74" s="147">
        <v>764.5</v>
      </c>
    </row>
    <row r="75" spans="1:9">
      <c r="A75" s="162" t="s">
        <v>142</v>
      </c>
      <c r="B75" s="163">
        <v>904</v>
      </c>
      <c r="C75" s="164">
        <v>8</v>
      </c>
      <c r="D75" s="164">
        <v>1</v>
      </c>
      <c r="E75" s="152" t="s">
        <v>254</v>
      </c>
      <c r="F75" s="153" t="s">
        <v>143</v>
      </c>
      <c r="G75" s="147">
        <v>13.8</v>
      </c>
      <c r="H75" s="147">
        <v>13.8</v>
      </c>
      <c r="I75" s="147">
        <v>13.8</v>
      </c>
    </row>
    <row r="76" spans="1:9" ht="31.5">
      <c r="A76" s="162" t="s">
        <v>641</v>
      </c>
      <c r="B76" s="163">
        <v>904</v>
      </c>
      <c r="C76" s="164">
        <v>8</v>
      </c>
      <c r="D76" s="164">
        <v>1</v>
      </c>
      <c r="E76" s="152" t="s">
        <v>770</v>
      </c>
      <c r="F76" s="153" t="s">
        <v>125</v>
      </c>
      <c r="G76" s="147">
        <v>178</v>
      </c>
      <c r="H76" s="147">
        <v>0</v>
      </c>
      <c r="I76" s="147">
        <v>0</v>
      </c>
    </row>
    <row r="77" spans="1:9" ht="31.5">
      <c r="A77" s="162" t="s">
        <v>132</v>
      </c>
      <c r="B77" s="163">
        <v>904</v>
      </c>
      <c r="C77" s="164">
        <v>8</v>
      </c>
      <c r="D77" s="164">
        <v>1</v>
      </c>
      <c r="E77" s="152" t="s">
        <v>770</v>
      </c>
      <c r="F77" s="153" t="s">
        <v>133</v>
      </c>
      <c r="G77" s="147">
        <v>178</v>
      </c>
      <c r="H77" s="147">
        <v>0</v>
      </c>
      <c r="I77" s="147">
        <v>0</v>
      </c>
    </row>
    <row r="78" spans="1:9" ht="47.25">
      <c r="A78" s="162" t="s">
        <v>255</v>
      </c>
      <c r="B78" s="163">
        <v>904</v>
      </c>
      <c r="C78" s="164">
        <v>8</v>
      </c>
      <c r="D78" s="164">
        <v>1</v>
      </c>
      <c r="E78" s="152" t="s">
        <v>256</v>
      </c>
      <c r="F78" s="153" t="s">
        <v>125</v>
      </c>
      <c r="G78" s="147">
        <v>599.9</v>
      </c>
      <c r="H78" s="147">
        <v>0</v>
      </c>
      <c r="I78" s="147">
        <v>0</v>
      </c>
    </row>
    <row r="79" spans="1:9" ht="31.5">
      <c r="A79" s="162" t="s">
        <v>132</v>
      </c>
      <c r="B79" s="163">
        <v>904</v>
      </c>
      <c r="C79" s="164">
        <v>8</v>
      </c>
      <c r="D79" s="164">
        <v>1</v>
      </c>
      <c r="E79" s="152" t="s">
        <v>256</v>
      </c>
      <c r="F79" s="153" t="s">
        <v>133</v>
      </c>
      <c r="G79" s="147">
        <v>599.9</v>
      </c>
      <c r="H79" s="147">
        <v>0</v>
      </c>
      <c r="I79" s="147">
        <v>0</v>
      </c>
    </row>
    <row r="80" spans="1:9" ht="172.5" customHeight="1">
      <c r="A80" s="162" t="s">
        <v>197</v>
      </c>
      <c r="B80" s="163">
        <v>904</v>
      </c>
      <c r="C80" s="164">
        <v>8</v>
      </c>
      <c r="D80" s="164">
        <v>1</v>
      </c>
      <c r="E80" s="152" t="s">
        <v>257</v>
      </c>
      <c r="F80" s="153" t="s">
        <v>125</v>
      </c>
      <c r="G80" s="147">
        <v>15036.9</v>
      </c>
      <c r="H80" s="147">
        <v>12509.5</v>
      </c>
      <c r="I80" s="147">
        <v>14005.2</v>
      </c>
    </row>
    <row r="81" spans="1:9" ht="78.75">
      <c r="A81" s="162" t="s">
        <v>146</v>
      </c>
      <c r="B81" s="163">
        <v>904</v>
      </c>
      <c r="C81" s="164">
        <v>8</v>
      </c>
      <c r="D81" s="164">
        <v>1</v>
      </c>
      <c r="E81" s="152" t="s">
        <v>257</v>
      </c>
      <c r="F81" s="153" t="s">
        <v>147</v>
      </c>
      <c r="G81" s="147">
        <v>15036.9</v>
      </c>
      <c r="H81" s="147">
        <v>12509.5</v>
      </c>
      <c r="I81" s="147">
        <v>14005.2</v>
      </c>
    </row>
    <row r="82" spans="1:9" ht="31.5">
      <c r="A82" s="162" t="s">
        <v>819</v>
      </c>
      <c r="B82" s="163">
        <v>904</v>
      </c>
      <c r="C82" s="164">
        <v>8</v>
      </c>
      <c r="D82" s="164">
        <v>1</v>
      </c>
      <c r="E82" s="152" t="s">
        <v>820</v>
      </c>
      <c r="F82" s="153" t="s">
        <v>125</v>
      </c>
      <c r="G82" s="147">
        <v>104.2</v>
      </c>
      <c r="H82" s="147">
        <v>0</v>
      </c>
      <c r="I82" s="147">
        <v>0</v>
      </c>
    </row>
    <row r="83" spans="1:9" ht="31.5">
      <c r="A83" s="162" t="s">
        <v>821</v>
      </c>
      <c r="B83" s="163">
        <v>904</v>
      </c>
      <c r="C83" s="164">
        <v>8</v>
      </c>
      <c r="D83" s="164">
        <v>1</v>
      </c>
      <c r="E83" s="152" t="s">
        <v>822</v>
      </c>
      <c r="F83" s="153" t="s">
        <v>125</v>
      </c>
      <c r="G83" s="147">
        <v>104.2</v>
      </c>
      <c r="H83" s="147">
        <v>0</v>
      </c>
      <c r="I83" s="147">
        <v>0</v>
      </c>
    </row>
    <row r="84" spans="1:9" ht="31.5">
      <c r="A84" s="162" t="s">
        <v>132</v>
      </c>
      <c r="B84" s="163">
        <v>904</v>
      </c>
      <c r="C84" s="164">
        <v>8</v>
      </c>
      <c r="D84" s="164">
        <v>1</v>
      </c>
      <c r="E84" s="152" t="s">
        <v>822</v>
      </c>
      <c r="F84" s="153" t="s">
        <v>133</v>
      </c>
      <c r="G84" s="147">
        <v>104.2</v>
      </c>
      <c r="H84" s="147">
        <v>0</v>
      </c>
      <c r="I84" s="147">
        <v>0</v>
      </c>
    </row>
    <row r="85" spans="1:9" ht="63">
      <c r="A85" s="162" t="s">
        <v>272</v>
      </c>
      <c r="B85" s="163">
        <v>904</v>
      </c>
      <c r="C85" s="164">
        <v>8</v>
      </c>
      <c r="D85" s="164">
        <v>1</v>
      </c>
      <c r="E85" s="152" t="s">
        <v>273</v>
      </c>
      <c r="F85" s="153" t="s">
        <v>125</v>
      </c>
      <c r="G85" s="147">
        <v>35</v>
      </c>
      <c r="H85" s="147">
        <v>0</v>
      </c>
      <c r="I85" s="147">
        <v>105</v>
      </c>
    </row>
    <row r="86" spans="1:9" ht="63">
      <c r="A86" s="162" t="s">
        <v>306</v>
      </c>
      <c r="B86" s="163">
        <v>904</v>
      </c>
      <c r="C86" s="164">
        <v>8</v>
      </c>
      <c r="D86" s="164">
        <v>1</v>
      </c>
      <c r="E86" s="152" t="s">
        <v>307</v>
      </c>
      <c r="F86" s="153" t="s">
        <v>125</v>
      </c>
      <c r="G86" s="147">
        <v>35</v>
      </c>
      <c r="H86" s="147">
        <v>0</v>
      </c>
      <c r="I86" s="147">
        <v>105</v>
      </c>
    </row>
    <row r="87" spans="1:9" ht="47.25">
      <c r="A87" s="162" t="s">
        <v>308</v>
      </c>
      <c r="B87" s="163">
        <v>904</v>
      </c>
      <c r="C87" s="164">
        <v>8</v>
      </c>
      <c r="D87" s="164">
        <v>1</v>
      </c>
      <c r="E87" s="152" t="s">
        <v>309</v>
      </c>
      <c r="F87" s="153" t="s">
        <v>125</v>
      </c>
      <c r="G87" s="147">
        <v>35</v>
      </c>
      <c r="H87" s="147">
        <v>0</v>
      </c>
      <c r="I87" s="147">
        <v>105</v>
      </c>
    </row>
    <row r="88" spans="1:9" ht="63">
      <c r="A88" s="162" t="s">
        <v>211</v>
      </c>
      <c r="B88" s="163">
        <v>904</v>
      </c>
      <c r="C88" s="164">
        <v>8</v>
      </c>
      <c r="D88" s="164">
        <v>1</v>
      </c>
      <c r="E88" s="152" t="s">
        <v>310</v>
      </c>
      <c r="F88" s="153" t="s">
        <v>125</v>
      </c>
      <c r="G88" s="147">
        <v>35</v>
      </c>
      <c r="H88" s="147">
        <v>0</v>
      </c>
      <c r="I88" s="147">
        <v>105</v>
      </c>
    </row>
    <row r="89" spans="1:9" ht="31.5">
      <c r="A89" s="162" t="s">
        <v>132</v>
      </c>
      <c r="B89" s="163">
        <v>904</v>
      </c>
      <c r="C89" s="164">
        <v>8</v>
      </c>
      <c r="D89" s="164">
        <v>1</v>
      </c>
      <c r="E89" s="152" t="s">
        <v>310</v>
      </c>
      <c r="F89" s="153" t="s">
        <v>133</v>
      </c>
      <c r="G89" s="147">
        <v>35</v>
      </c>
      <c r="H89" s="147">
        <v>0</v>
      </c>
      <c r="I89" s="147">
        <v>105</v>
      </c>
    </row>
    <row r="90" spans="1:9" ht="47.25">
      <c r="A90" s="162" t="s">
        <v>454</v>
      </c>
      <c r="B90" s="163">
        <v>904</v>
      </c>
      <c r="C90" s="164">
        <v>8</v>
      </c>
      <c r="D90" s="164">
        <v>1</v>
      </c>
      <c r="E90" s="152" t="s">
        <v>455</v>
      </c>
      <c r="F90" s="153" t="s">
        <v>125</v>
      </c>
      <c r="G90" s="147">
        <v>84</v>
      </c>
      <c r="H90" s="147">
        <v>84</v>
      </c>
      <c r="I90" s="147">
        <v>84</v>
      </c>
    </row>
    <row r="91" spans="1:9" ht="47.25">
      <c r="A91" s="162" t="s">
        <v>780</v>
      </c>
      <c r="B91" s="163">
        <v>904</v>
      </c>
      <c r="C91" s="164">
        <v>8</v>
      </c>
      <c r="D91" s="164">
        <v>1</v>
      </c>
      <c r="E91" s="152" t="s">
        <v>781</v>
      </c>
      <c r="F91" s="153" t="s">
        <v>125</v>
      </c>
      <c r="G91" s="147">
        <v>84</v>
      </c>
      <c r="H91" s="147">
        <v>84</v>
      </c>
      <c r="I91" s="147">
        <v>84</v>
      </c>
    </row>
    <row r="92" spans="1:9" ht="78.75" customHeight="1">
      <c r="A92" s="162" t="s">
        <v>782</v>
      </c>
      <c r="B92" s="163">
        <v>904</v>
      </c>
      <c r="C92" s="164">
        <v>8</v>
      </c>
      <c r="D92" s="164">
        <v>1</v>
      </c>
      <c r="E92" s="152" t="s">
        <v>783</v>
      </c>
      <c r="F92" s="153" t="s">
        <v>125</v>
      </c>
      <c r="G92" s="147">
        <v>14</v>
      </c>
      <c r="H92" s="147">
        <v>14</v>
      </c>
      <c r="I92" s="147">
        <v>14</v>
      </c>
    </row>
    <row r="93" spans="1:9" ht="31.5">
      <c r="A93" s="162" t="s">
        <v>784</v>
      </c>
      <c r="B93" s="163">
        <v>904</v>
      </c>
      <c r="C93" s="164">
        <v>8</v>
      </c>
      <c r="D93" s="164">
        <v>1</v>
      </c>
      <c r="E93" s="152" t="s">
        <v>785</v>
      </c>
      <c r="F93" s="153" t="s">
        <v>125</v>
      </c>
      <c r="G93" s="147">
        <v>14</v>
      </c>
      <c r="H93" s="147">
        <v>14</v>
      </c>
      <c r="I93" s="147">
        <v>14</v>
      </c>
    </row>
    <row r="94" spans="1:9" ht="31.5">
      <c r="A94" s="162" t="s">
        <v>132</v>
      </c>
      <c r="B94" s="163">
        <v>904</v>
      </c>
      <c r="C94" s="164">
        <v>8</v>
      </c>
      <c r="D94" s="164">
        <v>1</v>
      </c>
      <c r="E94" s="152" t="s">
        <v>785</v>
      </c>
      <c r="F94" s="153" t="s">
        <v>133</v>
      </c>
      <c r="G94" s="147">
        <v>14</v>
      </c>
      <c r="H94" s="147">
        <v>14</v>
      </c>
      <c r="I94" s="147">
        <v>14</v>
      </c>
    </row>
    <row r="95" spans="1:9" ht="47.25" customHeight="1">
      <c r="A95" s="162" t="s">
        <v>786</v>
      </c>
      <c r="B95" s="163">
        <v>904</v>
      </c>
      <c r="C95" s="164">
        <v>8</v>
      </c>
      <c r="D95" s="164">
        <v>1</v>
      </c>
      <c r="E95" s="152" t="s">
        <v>787</v>
      </c>
      <c r="F95" s="153" t="s">
        <v>125</v>
      </c>
      <c r="G95" s="147">
        <v>40</v>
      </c>
      <c r="H95" s="147">
        <v>40</v>
      </c>
      <c r="I95" s="147">
        <v>40</v>
      </c>
    </row>
    <row r="96" spans="1:9" ht="47.25">
      <c r="A96" s="162" t="s">
        <v>823</v>
      </c>
      <c r="B96" s="163">
        <v>904</v>
      </c>
      <c r="C96" s="164">
        <v>8</v>
      </c>
      <c r="D96" s="164">
        <v>1</v>
      </c>
      <c r="E96" s="152" t="s">
        <v>788</v>
      </c>
      <c r="F96" s="153" t="s">
        <v>125</v>
      </c>
      <c r="G96" s="147">
        <v>40</v>
      </c>
      <c r="H96" s="147">
        <v>40</v>
      </c>
      <c r="I96" s="147">
        <v>40</v>
      </c>
    </row>
    <row r="97" spans="1:9" ht="31.5">
      <c r="A97" s="162" t="s">
        <v>132</v>
      </c>
      <c r="B97" s="163">
        <v>904</v>
      </c>
      <c r="C97" s="164">
        <v>8</v>
      </c>
      <c r="D97" s="164">
        <v>1</v>
      </c>
      <c r="E97" s="152" t="s">
        <v>788</v>
      </c>
      <c r="F97" s="153" t="s">
        <v>133</v>
      </c>
      <c r="G97" s="147">
        <v>40</v>
      </c>
      <c r="H97" s="147">
        <v>40</v>
      </c>
      <c r="I97" s="147">
        <v>40</v>
      </c>
    </row>
    <row r="98" spans="1:9" ht="94.5">
      <c r="A98" s="162" t="s">
        <v>791</v>
      </c>
      <c r="B98" s="163">
        <v>904</v>
      </c>
      <c r="C98" s="164">
        <v>8</v>
      </c>
      <c r="D98" s="164">
        <v>1</v>
      </c>
      <c r="E98" s="152" t="s">
        <v>792</v>
      </c>
      <c r="F98" s="153" t="s">
        <v>125</v>
      </c>
      <c r="G98" s="147">
        <v>30</v>
      </c>
      <c r="H98" s="147">
        <v>30</v>
      </c>
      <c r="I98" s="147">
        <v>30</v>
      </c>
    </row>
    <row r="99" spans="1:9" ht="63">
      <c r="A99" s="162" t="s">
        <v>793</v>
      </c>
      <c r="B99" s="163">
        <v>904</v>
      </c>
      <c r="C99" s="164">
        <v>8</v>
      </c>
      <c r="D99" s="164">
        <v>1</v>
      </c>
      <c r="E99" s="152" t="s">
        <v>794</v>
      </c>
      <c r="F99" s="153" t="s">
        <v>125</v>
      </c>
      <c r="G99" s="147">
        <v>30</v>
      </c>
      <c r="H99" s="147">
        <v>30</v>
      </c>
      <c r="I99" s="147">
        <v>30</v>
      </c>
    </row>
    <row r="100" spans="1:9" ht="31.5">
      <c r="A100" s="162" t="s">
        <v>132</v>
      </c>
      <c r="B100" s="163">
        <v>904</v>
      </c>
      <c r="C100" s="164">
        <v>8</v>
      </c>
      <c r="D100" s="164">
        <v>1</v>
      </c>
      <c r="E100" s="152" t="s">
        <v>794</v>
      </c>
      <c r="F100" s="153" t="s">
        <v>133</v>
      </c>
      <c r="G100" s="147">
        <v>30</v>
      </c>
      <c r="H100" s="147">
        <v>30</v>
      </c>
      <c r="I100" s="147">
        <v>30</v>
      </c>
    </row>
    <row r="101" spans="1:9" ht="47.25">
      <c r="A101" s="162" t="s">
        <v>566</v>
      </c>
      <c r="B101" s="163">
        <v>904</v>
      </c>
      <c r="C101" s="164">
        <v>8</v>
      </c>
      <c r="D101" s="164">
        <v>1</v>
      </c>
      <c r="E101" s="152" t="s">
        <v>567</v>
      </c>
      <c r="F101" s="153" t="s">
        <v>125</v>
      </c>
      <c r="G101" s="147">
        <v>20</v>
      </c>
      <c r="H101" s="147">
        <v>65</v>
      </c>
      <c r="I101" s="147">
        <v>70</v>
      </c>
    </row>
    <row r="102" spans="1:9" ht="46.5" customHeight="1">
      <c r="A102" s="162" t="s">
        <v>568</v>
      </c>
      <c r="B102" s="163">
        <v>904</v>
      </c>
      <c r="C102" s="164">
        <v>8</v>
      </c>
      <c r="D102" s="164">
        <v>1</v>
      </c>
      <c r="E102" s="152" t="s">
        <v>569</v>
      </c>
      <c r="F102" s="153" t="s">
        <v>125</v>
      </c>
      <c r="G102" s="147">
        <v>20</v>
      </c>
      <c r="H102" s="147">
        <v>65</v>
      </c>
      <c r="I102" s="147">
        <v>70</v>
      </c>
    </row>
    <row r="103" spans="1:9" ht="62.25" customHeight="1">
      <c r="A103" s="162" t="s">
        <v>570</v>
      </c>
      <c r="B103" s="163">
        <v>904</v>
      </c>
      <c r="C103" s="164">
        <v>8</v>
      </c>
      <c r="D103" s="164">
        <v>1</v>
      </c>
      <c r="E103" s="152" t="s">
        <v>571</v>
      </c>
      <c r="F103" s="153" t="s">
        <v>125</v>
      </c>
      <c r="G103" s="147">
        <v>20</v>
      </c>
      <c r="H103" s="147">
        <v>65</v>
      </c>
      <c r="I103" s="147">
        <v>70</v>
      </c>
    </row>
    <row r="104" spans="1:9" ht="47.25">
      <c r="A104" s="162" t="s">
        <v>572</v>
      </c>
      <c r="B104" s="163">
        <v>904</v>
      </c>
      <c r="C104" s="164">
        <v>8</v>
      </c>
      <c r="D104" s="164">
        <v>1</v>
      </c>
      <c r="E104" s="152" t="s">
        <v>573</v>
      </c>
      <c r="F104" s="153" t="s">
        <v>125</v>
      </c>
      <c r="G104" s="147">
        <v>20</v>
      </c>
      <c r="H104" s="147">
        <v>65</v>
      </c>
      <c r="I104" s="147">
        <v>70</v>
      </c>
    </row>
    <row r="105" spans="1:9" ht="31.5">
      <c r="A105" s="162" t="s">
        <v>132</v>
      </c>
      <c r="B105" s="163">
        <v>904</v>
      </c>
      <c r="C105" s="164">
        <v>8</v>
      </c>
      <c r="D105" s="164">
        <v>1</v>
      </c>
      <c r="E105" s="152" t="s">
        <v>573</v>
      </c>
      <c r="F105" s="153" t="s">
        <v>133</v>
      </c>
      <c r="G105" s="147">
        <v>20</v>
      </c>
      <c r="H105" s="147">
        <v>65</v>
      </c>
      <c r="I105" s="147">
        <v>70</v>
      </c>
    </row>
    <row r="106" spans="1:9" ht="31.5">
      <c r="A106" s="162" t="s">
        <v>270</v>
      </c>
      <c r="B106" s="163">
        <v>904</v>
      </c>
      <c r="C106" s="164">
        <v>8</v>
      </c>
      <c r="D106" s="164">
        <v>4</v>
      </c>
      <c r="E106" s="152" t="s">
        <v>125</v>
      </c>
      <c r="F106" s="153" t="s">
        <v>125</v>
      </c>
      <c r="G106" s="147">
        <v>2573.8000000000002</v>
      </c>
      <c r="H106" s="147">
        <v>1810.4</v>
      </c>
      <c r="I106" s="147">
        <v>2040.5</v>
      </c>
    </row>
    <row r="107" spans="1:9" ht="47.25">
      <c r="A107" s="162" t="s">
        <v>230</v>
      </c>
      <c r="B107" s="163">
        <v>904</v>
      </c>
      <c r="C107" s="164">
        <v>8</v>
      </c>
      <c r="D107" s="164">
        <v>4</v>
      </c>
      <c r="E107" s="152" t="s">
        <v>231</v>
      </c>
      <c r="F107" s="153" t="s">
        <v>125</v>
      </c>
      <c r="G107" s="147">
        <v>2573.8000000000002</v>
      </c>
      <c r="H107" s="147">
        <v>1810.4</v>
      </c>
      <c r="I107" s="147">
        <v>2040.5</v>
      </c>
    </row>
    <row r="108" spans="1:9" ht="47.25">
      <c r="A108" s="162" t="s">
        <v>264</v>
      </c>
      <c r="B108" s="163">
        <v>904</v>
      </c>
      <c r="C108" s="164">
        <v>8</v>
      </c>
      <c r="D108" s="164">
        <v>4</v>
      </c>
      <c r="E108" s="152" t="s">
        <v>265</v>
      </c>
      <c r="F108" s="153" t="s">
        <v>125</v>
      </c>
      <c r="G108" s="147">
        <v>2573.8000000000002</v>
      </c>
      <c r="H108" s="147">
        <v>1810.4</v>
      </c>
      <c r="I108" s="147">
        <v>2040.5</v>
      </c>
    </row>
    <row r="109" spans="1:9" ht="31.5">
      <c r="A109" s="162" t="s">
        <v>266</v>
      </c>
      <c r="B109" s="163">
        <v>904</v>
      </c>
      <c r="C109" s="164">
        <v>8</v>
      </c>
      <c r="D109" s="164">
        <v>4</v>
      </c>
      <c r="E109" s="152" t="s">
        <v>267</v>
      </c>
      <c r="F109" s="153" t="s">
        <v>125</v>
      </c>
      <c r="G109" s="147">
        <v>2573.8000000000002</v>
      </c>
      <c r="H109" s="147">
        <v>1810.4</v>
      </c>
      <c r="I109" s="147">
        <v>2040.5</v>
      </c>
    </row>
    <row r="110" spans="1:9" ht="31.5">
      <c r="A110" s="162" t="s">
        <v>268</v>
      </c>
      <c r="B110" s="163">
        <v>904</v>
      </c>
      <c r="C110" s="164">
        <v>8</v>
      </c>
      <c r="D110" s="164">
        <v>4</v>
      </c>
      <c r="E110" s="152" t="s">
        <v>269</v>
      </c>
      <c r="F110" s="153" t="s">
        <v>125</v>
      </c>
      <c r="G110" s="147">
        <v>5</v>
      </c>
      <c r="H110" s="147">
        <v>5</v>
      </c>
      <c r="I110" s="147">
        <v>19.2</v>
      </c>
    </row>
    <row r="111" spans="1:9" ht="31.5">
      <c r="A111" s="162" t="s">
        <v>132</v>
      </c>
      <c r="B111" s="163">
        <v>904</v>
      </c>
      <c r="C111" s="164">
        <v>8</v>
      </c>
      <c r="D111" s="164">
        <v>4</v>
      </c>
      <c r="E111" s="152" t="s">
        <v>269</v>
      </c>
      <c r="F111" s="153" t="s">
        <v>133</v>
      </c>
      <c r="G111" s="147">
        <v>5</v>
      </c>
      <c r="H111" s="147">
        <v>5</v>
      </c>
      <c r="I111" s="147">
        <v>19.2</v>
      </c>
    </row>
    <row r="112" spans="1:9" ht="172.5" customHeight="1">
      <c r="A112" s="162" t="s">
        <v>197</v>
      </c>
      <c r="B112" s="163">
        <v>904</v>
      </c>
      <c r="C112" s="164">
        <v>8</v>
      </c>
      <c r="D112" s="164">
        <v>4</v>
      </c>
      <c r="E112" s="152" t="s">
        <v>271</v>
      </c>
      <c r="F112" s="153" t="s">
        <v>125</v>
      </c>
      <c r="G112" s="147">
        <v>2568.8000000000002</v>
      </c>
      <c r="H112" s="147">
        <v>1805.4</v>
      </c>
      <c r="I112" s="147">
        <v>2021.3</v>
      </c>
    </row>
    <row r="113" spans="1:9" ht="78.75">
      <c r="A113" s="162" t="s">
        <v>146</v>
      </c>
      <c r="B113" s="163">
        <v>904</v>
      </c>
      <c r="C113" s="164">
        <v>8</v>
      </c>
      <c r="D113" s="164">
        <v>4</v>
      </c>
      <c r="E113" s="152" t="s">
        <v>271</v>
      </c>
      <c r="F113" s="153" t="s">
        <v>147</v>
      </c>
      <c r="G113" s="147">
        <v>2568.8000000000002</v>
      </c>
      <c r="H113" s="147">
        <v>1805.4</v>
      </c>
      <c r="I113" s="147">
        <v>2021.3</v>
      </c>
    </row>
    <row r="114" spans="1:9" s="157" customFormat="1">
      <c r="A114" s="165" t="s">
        <v>651</v>
      </c>
      <c r="B114" s="166">
        <v>907</v>
      </c>
      <c r="C114" s="167">
        <v>0</v>
      </c>
      <c r="D114" s="167">
        <v>0</v>
      </c>
      <c r="E114" s="149" t="s">
        <v>125</v>
      </c>
      <c r="F114" s="150" t="s">
        <v>125</v>
      </c>
      <c r="G114" s="145">
        <v>1238406.3999999999</v>
      </c>
      <c r="H114" s="145">
        <v>1115263.3</v>
      </c>
      <c r="I114" s="145">
        <v>1104785</v>
      </c>
    </row>
    <row r="115" spans="1:9">
      <c r="A115" s="162" t="s">
        <v>649</v>
      </c>
      <c r="B115" s="163">
        <v>907</v>
      </c>
      <c r="C115" s="164">
        <v>7</v>
      </c>
      <c r="D115" s="164">
        <v>0</v>
      </c>
      <c r="E115" s="152" t="s">
        <v>125</v>
      </c>
      <c r="F115" s="153" t="s">
        <v>125</v>
      </c>
      <c r="G115" s="147">
        <v>1225168.8</v>
      </c>
      <c r="H115" s="147">
        <v>1102025.7</v>
      </c>
      <c r="I115" s="147">
        <v>1091547.3999999999</v>
      </c>
    </row>
    <row r="116" spans="1:9">
      <c r="A116" s="162" t="s">
        <v>134</v>
      </c>
      <c r="B116" s="163">
        <v>907</v>
      </c>
      <c r="C116" s="164">
        <v>7</v>
      </c>
      <c r="D116" s="164">
        <v>1</v>
      </c>
      <c r="E116" s="152" t="s">
        <v>125</v>
      </c>
      <c r="F116" s="153" t="s">
        <v>125</v>
      </c>
      <c r="G116" s="147">
        <v>300045.40000000002</v>
      </c>
      <c r="H116" s="147">
        <v>263217.90000000002</v>
      </c>
      <c r="I116" s="147">
        <v>261253.6</v>
      </c>
    </row>
    <row r="117" spans="1:9" ht="31.5">
      <c r="A117" s="162" t="s">
        <v>123</v>
      </c>
      <c r="B117" s="163">
        <v>907</v>
      </c>
      <c r="C117" s="164">
        <v>7</v>
      </c>
      <c r="D117" s="164">
        <v>1</v>
      </c>
      <c r="E117" s="152" t="s">
        <v>124</v>
      </c>
      <c r="F117" s="153" t="s">
        <v>125</v>
      </c>
      <c r="G117" s="147">
        <v>299901.2</v>
      </c>
      <c r="H117" s="147">
        <v>263197.90000000002</v>
      </c>
      <c r="I117" s="147">
        <v>261023.6</v>
      </c>
    </row>
    <row r="118" spans="1:9" ht="31.5">
      <c r="A118" s="162" t="s">
        <v>126</v>
      </c>
      <c r="B118" s="163">
        <v>907</v>
      </c>
      <c r="C118" s="164">
        <v>7</v>
      </c>
      <c r="D118" s="164">
        <v>1</v>
      </c>
      <c r="E118" s="152" t="s">
        <v>127</v>
      </c>
      <c r="F118" s="153" t="s">
        <v>125</v>
      </c>
      <c r="G118" s="147">
        <v>299901.2</v>
      </c>
      <c r="H118" s="147">
        <v>263197.90000000002</v>
      </c>
      <c r="I118" s="147">
        <v>261023.6</v>
      </c>
    </row>
    <row r="119" spans="1:9" ht="31.5">
      <c r="A119" s="162" t="s">
        <v>128</v>
      </c>
      <c r="B119" s="163">
        <v>907</v>
      </c>
      <c r="C119" s="164">
        <v>7</v>
      </c>
      <c r="D119" s="164">
        <v>1</v>
      </c>
      <c r="E119" s="152" t="s">
        <v>129</v>
      </c>
      <c r="F119" s="153" t="s">
        <v>125</v>
      </c>
      <c r="G119" s="147">
        <v>299901.2</v>
      </c>
      <c r="H119" s="147">
        <v>263197.90000000002</v>
      </c>
      <c r="I119" s="147">
        <v>261023.6</v>
      </c>
    </row>
    <row r="120" spans="1:9" ht="31.5">
      <c r="A120" s="162" t="s">
        <v>130</v>
      </c>
      <c r="B120" s="163">
        <v>907</v>
      </c>
      <c r="C120" s="164">
        <v>7</v>
      </c>
      <c r="D120" s="164">
        <v>1</v>
      </c>
      <c r="E120" s="152" t="s">
        <v>131</v>
      </c>
      <c r="F120" s="153" t="s">
        <v>125</v>
      </c>
      <c r="G120" s="147">
        <v>902.4</v>
      </c>
      <c r="H120" s="147">
        <v>750.4</v>
      </c>
      <c r="I120" s="147">
        <v>750.5</v>
      </c>
    </row>
    <row r="121" spans="1:9" ht="31.5">
      <c r="A121" s="162" t="s">
        <v>132</v>
      </c>
      <c r="B121" s="163">
        <v>907</v>
      </c>
      <c r="C121" s="164">
        <v>7</v>
      </c>
      <c r="D121" s="164">
        <v>1</v>
      </c>
      <c r="E121" s="152" t="s">
        <v>131</v>
      </c>
      <c r="F121" s="153" t="s">
        <v>133</v>
      </c>
      <c r="G121" s="147">
        <v>902.4</v>
      </c>
      <c r="H121" s="147">
        <v>750.4</v>
      </c>
      <c r="I121" s="147">
        <v>750.5</v>
      </c>
    </row>
    <row r="122" spans="1:9" ht="31.5">
      <c r="A122" s="162" t="s">
        <v>135</v>
      </c>
      <c r="B122" s="163">
        <v>907</v>
      </c>
      <c r="C122" s="164">
        <v>7</v>
      </c>
      <c r="D122" s="164">
        <v>1</v>
      </c>
      <c r="E122" s="152" t="s">
        <v>136</v>
      </c>
      <c r="F122" s="153" t="s">
        <v>125</v>
      </c>
      <c r="G122" s="147">
        <v>92</v>
      </c>
      <c r="H122" s="147">
        <v>92.1</v>
      </c>
      <c r="I122" s="147">
        <v>92.1</v>
      </c>
    </row>
    <row r="123" spans="1:9" ht="31.5">
      <c r="A123" s="162" t="s">
        <v>132</v>
      </c>
      <c r="B123" s="163">
        <v>907</v>
      </c>
      <c r="C123" s="164">
        <v>7</v>
      </c>
      <c r="D123" s="164">
        <v>1</v>
      </c>
      <c r="E123" s="152" t="s">
        <v>136</v>
      </c>
      <c r="F123" s="153" t="s">
        <v>133</v>
      </c>
      <c r="G123" s="147">
        <v>92</v>
      </c>
      <c r="H123" s="147">
        <v>92.1</v>
      </c>
      <c r="I123" s="147">
        <v>92.1</v>
      </c>
    </row>
    <row r="124" spans="1:9" ht="14.25" customHeight="1">
      <c r="A124" s="162" t="s">
        <v>140</v>
      </c>
      <c r="B124" s="163">
        <v>907</v>
      </c>
      <c r="C124" s="164">
        <v>7</v>
      </c>
      <c r="D124" s="164">
        <v>1</v>
      </c>
      <c r="E124" s="152" t="s">
        <v>141</v>
      </c>
      <c r="F124" s="153" t="s">
        <v>125</v>
      </c>
      <c r="G124" s="147">
        <v>39482.400000000001</v>
      </c>
      <c r="H124" s="147">
        <v>24579.599999999999</v>
      </c>
      <c r="I124" s="147">
        <v>23995.200000000001</v>
      </c>
    </row>
    <row r="125" spans="1:9" ht="31.5">
      <c r="A125" s="162" t="s">
        <v>132</v>
      </c>
      <c r="B125" s="163">
        <v>907</v>
      </c>
      <c r="C125" s="164">
        <v>7</v>
      </c>
      <c r="D125" s="164">
        <v>1</v>
      </c>
      <c r="E125" s="152" t="s">
        <v>141</v>
      </c>
      <c r="F125" s="153" t="s">
        <v>133</v>
      </c>
      <c r="G125" s="147">
        <v>38911.5</v>
      </c>
      <c r="H125" s="147">
        <v>24098.799999999999</v>
      </c>
      <c r="I125" s="147">
        <v>23514.400000000001</v>
      </c>
    </row>
    <row r="126" spans="1:9">
      <c r="A126" s="162" t="s">
        <v>142</v>
      </c>
      <c r="B126" s="163">
        <v>907</v>
      </c>
      <c r="C126" s="164">
        <v>7</v>
      </c>
      <c r="D126" s="164">
        <v>1</v>
      </c>
      <c r="E126" s="152" t="s">
        <v>141</v>
      </c>
      <c r="F126" s="153" t="s">
        <v>143</v>
      </c>
      <c r="G126" s="147">
        <v>570.9</v>
      </c>
      <c r="H126" s="147">
        <v>480.8</v>
      </c>
      <c r="I126" s="147">
        <v>480.8</v>
      </c>
    </row>
    <row r="127" spans="1:9" ht="78.75">
      <c r="A127" s="162" t="s">
        <v>144</v>
      </c>
      <c r="B127" s="163">
        <v>907</v>
      </c>
      <c r="C127" s="164">
        <v>7</v>
      </c>
      <c r="D127" s="164">
        <v>1</v>
      </c>
      <c r="E127" s="152" t="s">
        <v>145</v>
      </c>
      <c r="F127" s="153" t="s">
        <v>125</v>
      </c>
      <c r="G127" s="147">
        <v>252960.4</v>
      </c>
      <c r="H127" s="147">
        <v>236185.8</v>
      </c>
      <c r="I127" s="147">
        <v>236185.8</v>
      </c>
    </row>
    <row r="128" spans="1:9" ht="78.75">
      <c r="A128" s="162" t="s">
        <v>146</v>
      </c>
      <c r="B128" s="163">
        <v>907</v>
      </c>
      <c r="C128" s="164">
        <v>7</v>
      </c>
      <c r="D128" s="164">
        <v>1</v>
      </c>
      <c r="E128" s="152" t="s">
        <v>145</v>
      </c>
      <c r="F128" s="153" t="s">
        <v>147</v>
      </c>
      <c r="G128" s="147">
        <v>251796.4</v>
      </c>
      <c r="H128" s="147">
        <v>235021.8</v>
      </c>
      <c r="I128" s="147">
        <v>235021.8</v>
      </c>
    </row>
    <row r="129" spans="1:9" ht="31.5">
      <c r="A129" s="162" t="s">
        <v>132</v>
      </c>
      <c r="B129" s="163">
        <v>907</v>
      </c>
      <c r="C129" s="164">
        <v>7</v>
      </c>
      <c r="D129" s="164">
        <v>1</v>
      </c>
      <c r="E129" s="152" t="s">
        <v>145</v>
      </c>
      <c r="F129" s="153" t="s">
        <v>133</v>
      </c>
      <c r="G129" s="147">
        <v>1164</v>
      </c>
      <c r="H129" s="147">
        <v>1164</v>
      </c>
      <c r="I129" s="147">
        <v>1164</v>
      </c>
    </row>
    <row r="130" spans="1:9" ht="31.5">
      <c r="A130" s="162" t="s">
        <v>182</v>
      </c>
      <c r="B130" s="163">
        <v>907</v>
      </c>
      <c r="C130" s="164">
        <v>7</v>
      </c>
      <c r="D130" s="164">
        <v>1</v>
      </c>
      <c r="E130" s="152" t="s">
        <v>758</v>
      </c>
      <c r="F130" s="153" t="s">
        <v>125</v>
      </c>
      <c r="G130" s="147">
        <v>2416.1</v>
      </c>
      <c r="H130" s="147">
        <v>0</v>
      </c>
      <c r="I130" s="147">
        <v>0</v>
      </c>
    </row>
    <row r="131" spans="1:9" ht="31.5">
      <c r="A131" s="162" t="s">
        <v>132</v>
      </c>
      <c r="B131" s="163">
        <v>907</v>
      </c>
      <c r="C131" s="164">
        <v>7</v>
      </c>
      <c r="D131" s="164">
        <v>1</v>
      </c>
      <c r="E131" s="152" t="s">
        <v>758</v>
      </c>
      <c r="F131" s="153" t="s">
        <v>133</v>
      </c>
      <c r="G131" s="147">
        <v>2416.1</v>
      </c>
      <c r="H131" s="147">
        <v>0</v>
      </c>
      <c r="I131" s="147">
        <v>0</v>
      </c>
    </row>
    <row r="132" spans="1:9" ht="31.5">
      <c r="A132" s="162" t="s">
        <v>641</v>
      </c>
      <c r="B132" s="163">
        <v>907</v>
      </c>
      <c r="C132" s="164">
        <v>7</v>
      </c>
      <c r="D132" s="164">
        <v>1</v>
      </c>
      <c r="E132" s="152" t="s">
        <v>759</v>
      </c>
      <c r="F132" s="153" t="s">
        <v>125</v>
      </c>
      <c r="G132" s="147">
        <v>4047.9</v>
      </c>
      <c r="H132" s="147">
        <v>0</v>
      </c>
      <c r="I132" s="147">
        <v>0</v>
      </c>
    </row>
    <row r="133" spans="1:9" ht="31.5">
      <c r="A133" s="162" t="s">
        <v>132</v>
      </c>
      <c r="B133" s="163">
        <v>907</v>
      </c>
      <c r="C133" s="164">
        <v>7</v>
      </c>
      <c r="D133" s="164">
        <v>1</v>
      </c>
      <c r="E133" s="152" t="s">
        <v>759</v>
      </c>
      <c r="F133" s="153" t="s">
        <v>133</v>
      </c>
      <c r="G133" s="147">
        <v>4047.9</v>
      </c>
      <c r="H133" s="147">
        <v>0</v>
      </c>
      <c r="I133" s="147">
        <v>0</v>
      </c>
    </row>
    <row r="134" spans="1:9" ht="62.25" customHeight="1">
      <c r="A134" s="162" t="s">
        <v>148</v>
      </c>
      <c r="B134" s="163">
        <v>907</v>
      </c>
      <c r="C134" s="164">
        <v>7</v>
      </c>
      <c r="D134" s="164">
        <v>1</v>
      </c>
      <c r="E134" s="152" t="s">
        <v>149</v>
      </c>
      <c r="F134" s="153" t="s">
        <v>125</v>
      </c>
      <c r="G134" s="147">
        <v>0</v>
      </c>
      <c r="H134" s="147">
        <v>1590</v>
      </c>
      <c r="I134" s="147">
        <v>0</v>
      </c>
    </row>
    <row r="135" spans="1:9" ht="31.5">
      <c r="A135" s="162" t="s">
        <v>132</v>
      </c>
      <c r="B135" s="163">
        <v>907</v>
      </c>
      <c r="C135" s="164">
        <v>7</v>
      </c>
      <c r="D135" s="164">
        <v>1</v>
      </c>
      <c r="E135" s="152" t="s">
        <v>149</v>
      </c>
      <c r="F135" s="153" t="s">
        <v>133</v>
      </c>
      <c r="G135" s="147">
        <v>0</v>
      </c>
      <c r="H135" s="147">
        <v>1590</v>
      </c>
      <c r="I135" s="147">
        <v>0</v>
      </c>
    </row>
    <row r="136" spans="1:9" ht="63">
      <c r="A136" s="162" t="s">
        <v>272</v>
      </c>
      <c r="B136" s="163">
        <v>907</v>
      </c>
      <c r="C136" s="164">
        <v>7</v>
      </c>
      <c r="D136" s="164">
        <v>1</v>
      </c>
      <c r="E136" s="152" t="s">
        <v>273</v>
      </c>
      <c r="F136" s="153" t="s">
        <v>125</v>
      </c>
      <c r="G136" s="147">
        <v>144.19999999999999</v>
      </c>
      <c r="H136" s="147">
        <v>20</v>
      </c>
      <c r="I136" s="147">
        <v>230</v>
      </c>
    </row>
    <row r="137" spans="1:9" ht="63">
      <c r="A137" s="162" t="s">
        <v>306</v>
      </c>
      <c r="B137" s="163">
        <v>907</v>
      </c>
      <c r="C137" s="164">
        <v>7</v>
      </c>
      <c r="D137" s="164">
        <v>1</v>
      </c>
      <c r="E137" s="152" t="s">
        <v>307</v>
      </c>
      <c r="F137" s="153" t="s">
        <v>125</v>
      </c>
      <c r="G137" s="147">
        <v>144.19999999999999</v>
      </c>
      <c r="H137" s="147">
        <v>20</v>
      </c>
      <c r="I137" s="147">
        <v>230</v>
      </c>
    </row>
    <row r="138" spans="1:9" ht="47.25">
      <c r="A138" s="162" t="s">
        <v>308</v>
      </c>
      <c r="B138" s="163">
        <v>907</v>
      </c>
      <c r="C138" s="164">
        <v>7</v>
      </c>
      <c r="D138" s="164">
        <v>1</v>
      </c>
      <c r="E138" s="152" t="s">
        <v>309</v>
      </c>
      <c r="F138" s="153" t="s">
        <v>125</v>
      </c>
      <c r="G138" s="147">
        <v>144.19999999999999</v>
      </c>
      <c r="H138" s="147">
        <v>20</v>
      </c>
      <c r="I138" s="147">
        <v>230</v>
      </c>
    </row>
    <row r="139" spans="1:9" ht="63">
      <c r="A139" s="162" t="s">
        <v>211</v>
      </c>
      <c r="B139" s="163">
        <v>907</v>
      </c>
      <c r="C139" s="164">
        <v>7</v>
      </c>
      <c r="D139" s="164">
        <v>1</v>
      </c>
      <c r="E139" s="152" t="s">
        <v>310</v>
      </c>
      <c r="F139" s="153" t="s">
        <v>125</v>
      </c>
      <c r="G139" s="147">
        <v>144.19999999999999</v>
      </c>
      <c r="H139" s="147">
        <v>20</v>
      </c>
      <c r="I139" s="147">
        <v>230</v>
      </c>
    </row>
    <row r="140" spans="1:9" ht="31.5">
      <c r="A140" s="162" t="s">
        <v>132</v>
      </c>
      <c r="B140" s="163">
        <v>907</v>
      </c>
      <c r="C140" s="164">
        <v>7</v>
      </c>
      <c r="D140" s="164">
        <v>1</v>
      </c>
      <c r="E140" s="152" t="s">
        <v>310</v>
      </c>
      <c r="F140" s="153" t="s">
        <v>133</v>
      </c>
      <c r="G140" s="147">
        <v>144.19999999999999</v>
      </c>
      <c r="H140" s="147">
        <v>20</v>
      </c>
      <c r="I140" s="147">
        <v>230</v>
      </c>
    </row>
    <row r="141" spans="1:9">
      <c r="A141" s="162" t="s">
        <v>153</v>
      </c>
      <c r="B141" s="163">
        <v>907</v>
      </c>
      <c r="C141" s="164">
        <v>7</v>
      </c>
      <c r="D141" s="164">
        <v>2</v>
      </c>
      <c r="E141" s="152" t="s">
        <v>125</v>
      </c>
      <c r="F141" s="153" t="s">
        <v>125</v>
      </c>
      <c r="G141" s="147">
        <v>823249.5</v>
      </c>
      <c r="H141" s="147">
        <v>760839.9</v>
      </c>
      <c r="I141" s="147">
        <v>744634.6</v>
      </c>
    </row>
    <row r="142" spans="1:9" ht="31.5">
      <c r="A142" s="162" t="s">
        <v>123</v>
      </c>
      <c r="B142" s="163">
        <v>907</v>
      </c>
      <c r="C142" s="164">
        <v>7</v>
      </c>
      <c r="D142" s="164">
        <v>2</v>
      </c>
      <c r="E142" s="152" t="s">
        <v>124</v>
      </c>
      <c r="F142" s="153" t="s">
        <v>125</v>
      </c>
      <c r="G142" s="147">
        <v>823165.3</v>
      </c>
      <c r="H142" s="147">
        <v>760369.9</v>
      </c>
      <c r="I142" s="147">
        <v>744404.6</v>
      </c>
    </row>
    <row r="143" spans="1:9" ht="31.5">
      <c r="A143" s="162" t="s">
        <v>126</v>
      </c>
      <c r="B143" s="163">
        <v>907</v>
      </c>
      <c r="C143" s="164">
        <v>7</v>
      </c>
      <c r="D143" s="164">
        <v>2</v>
      </c>
      <c r="E143" s="152" t="s">
        <v>127</v>
      </c>
      <c r="F143" s="153" t="s">
        <v>125</v>
      </c>
      <c r="G143" s="147">
        <v>823156.3</v>
      </c>
      <c r="H143" s="147">
        <v>760360.9</v>
      </c>
      <c r="I143" s="147">
        <v>744395.6</v>
      </c>
    </row>
    <row r="144" spans="1:9" ht="31.5">
      <c r="A144" s="162" t="s">
        <v>150</v>
      </c>
      <c r="B144" s="163">
        <v>907</v>
      </c>
      <c r="C144" s="164">
        <v>7</v>
      </c>
      <c r="D144" s="164">
        <v>2</v>
      </c>
      <c r="E144" s="152" t="s">
        <v>151</v>
      </c>
      <c r="F144" s="153" t="s">
        <v>125</v>
      </c>
      <c r="G144" s="147">
        <v>823156.3</v>
      </c>
      <c r="H144" s="147">
        <v>760360.9</v>
      </c>
      <c r="I144" s="147">
        <v>744395.6</v>
      </c>
    </row>
    <row r="145" spans="1:9" ht="31.5">
      <c r="A145" s="162" t="s">
        <v>130</v>
      </c>
      <c r="B145" s="163">
        <v>907</v>
      </c>
      <c r="C145" s="164">
        <v>7</v>
      </c>
      <c r="D145" s="164">
        <v>2</v>
      </c>
      <c r="E145" s="152" t="s">
        <v>152</v>
      </c>
      <c r="F145" s="153" t="s">
        <v>125</v>
      </c>
      <c r="G145" s="147">
        <v>1209.5</v>
      </c>
      <c r="H145" s="147">
        <v>1159.5</v>
      </c>
      <c r="I145" s="147">
        <v>1159.5</v>
      </c>
    </row>
    <row r="146" spans="1:9" ht="31.5">
      <c r="A146" s="162" t="s">
        <v>132</v>
      </c>
      <c r="B146" s="163">
        <v>907</v>
      </c>
      <c r="C146" s="164">
        <v>7</v>
      </c>
      <c r="D146" s="164">
        <v>2</v>
      </c>
      <c r="E146" s="152" t="s">
        <v>152</v>
      </c>
      <c r="F146" s="153" t="s">
        <v>133</v>
      </c>
      <c r="G146" s="147">
        <v>1209.5</v>
      </c>
      <c r="H146" s="147">
        <v>1159.5</v>
      </c>
      <c r="I146" s="147">
        <v>1159.5</v>
      </c>
    </row>
    <row r="147" spans="1:9" ht="31.5">
      <c r="A147" s="162" t="s">
        <v>154</v>
      </c>
      <c r="B147" s="163">
        <v>907</v>
      </c>
      <c r="C147" s="164">
        <v>7</v>
      </c>
      <c r="D147" s="164">
        <v>2</v>
      </c>
      <c r="E147" s="152" t="s">
        <v>155</v>
      </c>
      <c r="F147" s="153" t="s">
        <v>125</v>
      </c>
      <c r="G147" s="147">
        <v>7047</v>
      </c>
      <c r="H147" s="147">
        <v>2500</v>
      </c>
      <c r="I147" s="147">
        <v>2500</v>
      </c>
    </row>
    <row r="148" spans="1:9" ht="31.5">
      <c r="A148" s="162" t="s">
        <v>132</v>
      </c>
      <c r="B148" s="163">
        <v>907</v>
      </c>
      <c r="C148" s="164">
        <v>7</v>
      </c>
      <c r="D148" s="164">
        <v>2</v>
      </c>
      <c r="E148" s="152" t="s">
        <v>155</v>
      </c>
      <c r="F148" s="153" t="s">
        <v>133</v>
      </c>
      <c r="G148" s="147">
        <v>7047</v>
      </c>
      <c r="H148" s="147">
        <v>2500</v>
      </c>
      <c r="I148" s="147">
        <v>2500</v>
      </c>
    </row>
    <row r="149" spans="1:9" ht="31.5">
      <c r="A149" s="162" t="s">
        <v>135</v>
      </c>
      <c r="B149" s="163">
        <v>907</v>
      </c>
      <c r="C149" s="164">
        <v>7</v>
      </c>
      <c r="D149" s="164">
        <v>2</v>
      </c>
      <c r="E149" s="152" t="s">
        <v>156</v>
      </c>
      <c r="F149" s="153" t="s">
        <v>125</v>
      </c>
      <c r="G149" s="147">
        <v>211.5</v>
      </c>
      <c r="H149" s="147">
        <v>211.5</v>
      </c>
      <c r="I149" s="147">
        <v>211.5</v>
      </c>
    </row>
    <row r="150" spans="1:9" ht="31.5">
      <c r="A150" s="162" t="s">
        <v>132</v>
      </c>
      <c r="B150" s="163">
        <v>907</v>
      </c>
      <c r="C150" s="164">
        <v>7</v>
      </c>
      <c r="D150" s="164">
        <v>2</v>
      </c>
      <c r="E150" s="152" t="s">
        <v>156</v>
      </c>
      <c r="F150" s="153" t="s">
        <v>133</v>
      </c>
      <c r="G150" s="147">
        <v>211.5</v>
      </c>
      <c r="H150" s="147">
        <v>211.5</v>
      </c>
      <c r="I150" s="147">
        <v>211.5</v>
      </c>
    </row>
    <row r="151" spans="1:9" ht="31.5">
      <c r="A151" s="162" t="s">
        <v>157</v>
      </c>
      <c r="B151" s="163">
        <v>907</v>
      </c>
      <c r="C151" s="164">
        <v>7</v>
      </c>
      <c r="D151" s="164">
        <v>2</v>
      </c>
      <c r="E151" s="152" t="s">
        <v>158</v>
      </c>
      <c r="F151" s="153" t="s">
        <v>125</v>
      </c>
      <c r="G151" s="147">
        <v>14124.8</v>
      </c>
      <c r="H151" s="147">
        <v>8739.9</v>
      </c>
      <c r="I151" s="147">
        <v>8739.9</v>
      </c>
    </row>
    <row r="152" spans="1:9" ht="31.5">
      <c r="A152" s="162" t="s">
        <v>132</v>
      </c>
      <c r="B152" s="163">
        <v>907</v>
      </c>
      <c r="C152" s="164">
        <v>7</v>
      </c>
      <c r="D152" s="164">
        <v>2</v>
      </c>
      <c r="E152" s="152" t="s">
        <v>158</v>
      </c>
      <c r="F152" s="153" t="s">
        <v>133</v>
      </c>
      <c r="G152" s="147">
        <v>14121.6</v>
      </c>
      <c r="H152" s="147">
        <v>8736.7000000000007</v>
      </c>
      <c r="I152" s="147">
        <v>8736.7000000000007</v>
      </c>
    </row>
    <row r="153" spans="1:9">
      <c r="A153" s="162" t="s">
        <v>142</v>
      </c>
      <c r="B153" s="163">
        <v>907</v>
      </c>
      <c r="C153" s="164">
        <v>7</v>
      </c>
      <c r="D153" s="164">
        <v>2</v>
      </c>
      <c r="E153" s="152" t="s">
        <v>158</v>
      </c>
      <c r="F153" s="153" t="s">
        <v>143</v>
      </c>
      <c r="G153" s="147">
        <v>3.2</v>
      </c>
      <c r="H153" s="147">
        <v>3.2</v>
      </c>
      <c r="I153" s="147">
        <v>3.2</v>
      </c>
    </row>
    <row r="154" spans="1:9" ht="31.5">
      <c r="A154" s="162" t="s">
        <v>159</v>
      </c>
      <c r="B154" s="163">
        <v>907</v>
      </c>
      <c r="C154" s="164">
        <v>7</v>
      </c>
      <c r="D154" s="164">
        <v>2</v>
      </c>
      <c r="E154" s="152" t="s">
        <v>160</v>
      </c>
      <c r="F154" s="153" t="s">
        <v>125</v>
      </c>
      <c r="G154" s="147">
        <v>123</v>
      </c>
      <c r="H154" s="147">
        <v>123</v>
      </c>
      <c r="I154" s="147">
        <v>123</v>
      </c>
    </row>
    <row r="155" spans="1:9" ht="78.75">
      <c r="A155" s="162" t="s">
        <v>146</v>
      </c>
      <c r="B155" s="163">
        <v>907</v>
      </c>
      <c r="C155" s="164">
        <v>7</v>
      </c>
      <c r="D155" s="164">
        <v>2</v>
      </c>
      <c r="E155" s="152" t="s">
        <v>160</v>
      </c>
      <c r="F155" s="153" t="s">
        <v>147</v>
      </c>
      <c r="G155" s="147">
        <v>123</v>
      </c>
      <c r="H155" s="147">
        <v>123</v>
      </c>
      <c r="I155" s="147">
        <v>123</v>
      </c>
    </row>
    <row r="156" spans="1:9" ht="31.5">
      <c r="A156" s="162" t="s">
        <v>161</v>
      </c>
      <c r="B156" s="163">
        <v>907</v>
      </c>
      <c r="C156" s="164">
        <v>7</v>
      </c>
      <c r="D156" s="164">
        <v>2</v>
      </c>
      <c r="E156" s="152" t="s">
        <v>162</v>
      </c>
      <c r="F156" s="153" t="s">
        <v>125</v>
      </c>
      <c r="G156" s="147">
        <v>15</v>
      </c>
      <c r="H156" s="147">
        <v>15</v>
      </c>
      <c r="I156" s="147">
        <v>15</v>
      </c>
    </row>
    <row r="157" spans="1:9" ht="31.5">
      <c r="A157" s="162" t="s">
        <v>132</v>
      </c>
      <c r="B157" s="163">
        <v>907</v>
      </c>
      <c r="C157" s="164">
        <v>7</v>
      </c>
      <c r="D157" s="164">
        <v>2</v>
      </c>
      <c r="E157" s="152" t="s">
        <v>162</v>
      </c>
      <c r="F157" s="153" t="s">
        <v>133</v>
      </c>
      <c r="G157" s="147">
        <v>15</v>
      </c>
      <c r="H157" s="147">
        <v>15</v>
      </c>
      <c r="I157" s="147">
        <v>15</v>
      </c>
    </row>
    <row r="158" spans="1:9" ht="31.5">
      <c r="A158" s="162" t="s">
        <v>163</v>
      </c>
      <c r="B158" s="163">
        <v>907</v>
      </c>
      <c r="C158" s="164">
        <v>7</v>
      </c>
      <c r="D158" s="164">
        <v>2</v>
      </c>
      <c r="E158" s="152" t="s">
        <v>164</v>
      </c>
      <c r="F158" s="153" t="s">
        <v>125</v>
      </c>
      <c r="G158" s="147">
        <v>813.1</v>
      </c>
      <c r="H158" s="147">
        <v>102.1</v>
      </c>
      <c r="I158" s="147">
        <v>102.1</v>
      </c>
    </row>
    <row r="159" spans="1:9" ht="31.5">
      <c r="A159" s="162" t="s">
        <v>132</v>
      </c>
      <c r="B159" s="163">
        <v>907</v>
      </c>
      <c r="C159" s="164">
        <v>7</v>
      </c>
      <c r="D159" s="164">
        <v>2</v>
      </c>
      <c r="E159" s="152" t="s">
        <v>164</v>
      </c>
      <c r="F159" s="153" t="s">
        <v>133</v>
      </c>
      <c r="G159" s="147">
        <v>813.1</v>
      </c>
      <c r="H159" s="147">
        <v>102.1</v>
      </c>
      <c r="I159" s="147">
        <v>102.1</v>
      </c>
    </row>
    <row r="160" spans="1:9" ht="14.25" customHeight="1">
      <c r="A160" s="162" t="s">
        <v>140</v>
      </c>
      <c r="B160" s="163">
        <v>907</v>
      </c>
      <c r="C160" s="164">
        <v>7</v>
      </c>
      <c r="D160" s="164">
        <v>2</v>
      </c>
      <c r="E160" s="152" t="s">
        <v>166</v>
      </c>
      <c r="F160" s="153" t="s">
        <v>125</v>
      </c>
      <c r="G160" s="147">
        <v>53802.1</v>
      </c>
      <c r="H160" s="147">
        <v>18769.099999999999</v>
      </c>
      <c r="I160" s="147">
        <v>20566.599999999999</v>
      </c>
    </row>
    <row r="161" spans="1:9" ht="31.5">
      <c r="A161" s="162" t="s">
        <v>132</v>
      </c>
      <c r="B161" s="163">
        <v>907</v>
      </c>
      <c r="C161" s="164">
        <v>7</v>
      </c>
      <c r="D161" s="164">
        <v>2</v>
      </c>
      <c r="E161" s="152" t="s">
        <v>166</v>
      </c>
      <c r="F161" s="153" t="s">
        <v>133</v>
      </c>
      <c r="G161" s="147">
        <v>52402.2</v>
      </c>
      <c r="H161" s="147">
        <v>17384.5</v>
      </c>
      <c r="I161" s="147">
        <v>19182</v>
      </c>
    </row>
    <row r="162" spans="1:9">
      <c r="A162" s="162" t="s">
        <v>142</v>
      </c>
      <c r="B162" s="163">
        <v>907</v>
      </c>
      <c r="C162" s="164">
        <v>7</v>
      </c>
      <c r="D162" s="164">
        <v>2</v>
      </c>
      <c r="E162" s="152" t="s">
        <v>166</v>
      </c>
      <c r="F162" s="153" t="s">
        <v>143</v>
      </c>
      <c r="G162" s="147">
        <v>1399.9</v>
      </c>
      <c r="H162" s="147">
        <v>1384.6</v>
      </c>
      <c r="I162" s="147">
        <v>1384.6</v>
      </c>
    </row>
    <row r="163" spans="1:9" ht="63">
      <c r="A163" s="162" t="s">
        <v>167</v>
      </c>
      <c r="B163" s="163">
        <v>907</v>
      </c>
      <c r="C163" s="164">
        <v>7</v>
      </c>
      <c r="D163" s="164">
        <v>2</v>
      </c>
      <c r="E163" s="152" t="s">
        <v>168</v>
      </c>
      <c r="F163" s="153" t="s">
        <v>125</v>
      </c>
      <c r="G163" s="147">
        <v>40192.699999999997</v>
      </c>
      <c r="H163" s="147">
        <v>40192.699999999997</v>
      </c>
      <c r="I163" s="147">
        <v>40192.699999999997</v>
      </c>
    </row>
    <row r="164" spans="1:9" ht="78.75">
      <c r="A164" s="162" t="s">
        <v>146</v>
      </c>
      <c r="B164" s="163">
        <v>907</v>
      </c>
      <c r="C164" s="164">
        <v>7</v>
      </c>
      <c r="D164" s="164">
        <v>2</v>
      </c>
      <c r="E164" s="152" t="s">
        <v>168</v>
      </c>
      <c r="F164" s="153" t="s">
        <v>147</v>
      </c>
      <c r="G164" s="147">
        <v>40192.699999999997</v>
      </c>
      <c r="H164" s="147">
        <v>40192.699999999997</v>
      </c>
      <c r="I164" s="147">
        <v>40192.699999999997</v>
      </c>
    </row>
    <row r="165" spans="1:9" ht="108.75" customHeight="1">
      <c r="A165" s="162" t="s">
        <v>169</v>
      </c>
      <c r="B165" s="163">
        <v>907</v>
      </c>
      <c r="C165" s="164">
        <v>7</v>
      </c>
      <c r="D165" s="164">
        <v>2</v>
      </c>
      <c r="E165" s="152" t="s">
        <v>170</v>
      </c>
      <c r="F165" s="153" t="s">
        <v>125</v>
      </c>
      <c r="G165" s="147">
        <v>624161.9</v>
      </c>
      <c r="H165" s="147">
        <v>579838.19999999995</v>
      </c>
      <c r="I165" s="147">
        <v>579838.19999999995</v>
      </c>
    </row>
    <row r="166" spans="1:9" ht="78.75">
      <c r="A166" s="162" t="s">
        <v>146</v>
      </c>
      <c r="B166" s="163">
        <v>907</v>
      </c>
      <c r="C166" s="164">
        <v>7</v>
      </c>
      <c r="D166" s="164">
        <v>2</v>
      </c>
      <c r="E166" s="152" t="s">
        <v>170</v>
      </c>
      <c r="F166" s="153" t="s">
        <v>147</v>
      </c>
      <c r="G166" s="147">
        <v>615453.69999999995</v>
      </c>
      <c r="H166" s="147">
        <v>571132.19999999995</v>
      </c>
      <c r="I166" s="147">
        <v>571132.19999999995</v>
      </c>
    </row>
    <row r="167" spans="1:9" ht="31.5">
      <c r="A167" s="162" t="s">
        <v>132</v>
      </c>
      <c r="B167" s="163">
        <v>907</v>
      </c>
      <c r="C167" s="164">
        <v>7</v>
      </c>
      <c r="D167" s="164">
        <v>2</v>
      </c>
      <c r="E167" s="152" t="s">
        <v>170</v>
      </c>
      <c r="F167" s="153" t="s">
        <v>133</v>
      </c>
      <c r="G167" s="147">
        <v>8706</v>
      </c>
      <c r="H167" s="147">
        <v>8706</v>
      </c>
      <c r="I167" s="147">
        <v>8706</v>
      </c>
    </row>
    <row r="168" spans="1:9" ht="31.5">
      <c r="A168" s="162" t="s">
        <v>176</v>
      </c>
      <c r="B168" s="163">
        <v>907</v>
      </c>
      <c r="C168" s="164">
        <v>7</v>
      </c>
      <c r="D168" s="164">
        <v>2</v>
      </c>
      <c r="E168" s="152" t="s">
        <v>170</v>
      </c>
      <c r="F168" s="153" t="s">
        <v>177</v>
      </c>
      <c r="G168" s="147">
        <v>2.2000000000000002</v>
      </c>
      <c r="H168" s="147">
        <v>0</v>
      </c>
      <c r="I168" s="147">
        <v>0</v>
      </c>
    </row>
    <row r="169" spans="1:9" ht="47.25">
      <c r="A169" s="162" t="s">
        <v>174</v>
      </c>
      <c r="B169" s="163">
        <v>907</v>
      </c>
      <c r="C169" s="164">
        <v>7</v>
      </c>
      <c r="D169" s="164">
        <v>2</v>
      </c>
      <c r="E169" s="152" t="s">
        <v>175</v>
      </c>
      <c r="F169" s="153" t="s">
        <v>125</v>
      </c>
      <c r="G169" s="147">
        <v>386.6</v>
      </c>
      <c r="H169" s="147">
        <v>386.6</v>
      </c>
      <c r="I169" s="147">
        <v>386.6</v>
      </c>
    </row>
    <row r="170" spans="1:9" ht="31.5">
      <c r="A170" s="162" t="s">
        <v>132</v>
      </c>
      <c r="B170" s="163">
        <v>907</v>
      </c>
      <c r="C170" s="164">
        <v>7</v>
      </c>
      <c r="D170" s="164">
        <v>2</v>
      </c>
      <c r="E170" s="152" t="s">
        <v>175</v>
      </c>
      <c r="F170" s="153" t="s">
        <v>133</v>
      </c>
      <c r="G170" s="147">
        <v>159.5</v>
      </c>
      <c r="H170" s="147">
        <v>159.5</v>
      </c>
      <c r="I170" s="147">
        <v>159.5</v>
      </c>
    </row>
    <row r="171" spans="1:9" ht="31.5">
      <c r="A171" s="162" t="s">
        <v>176</v>
      </c>
      <c r="B171" s="163">
        <v>907</v>
      </c>
      <c r="C171" s="164">
        <v>7</v>
      </c>
      <c r="D171" s="164">
        <v>2</v>
      </c>
      <c r="E171" s="152" t="s">
        <v>175</v>
      </c>
      <c r="F171" s="153" t="s">
        <v>177</v>
      </c>
      <c r="G171" s="147">
        <v>227.1</v>
      </c>
      <c r="H171" s="147">
        <v>227.1</v>
      </c>
      <c r="I171" s="147">
        <v>227.1</v>
      </c>
    </row>
    <row r="172" spans="1:9" ht="63">
      <c r="A172" s="162" t="s">
        <v>178</v>
      </c>
      <c r="B172" s="163">
        <v>907</v>
      </c>
      <c r="C172" s="164">
        <v>7</v>
      </c>
      <c r="D172" s="164">
        <v>2</v>
      </c>
      <c r="E172" s="152" t="s">
        <v>179</v>
      </c>
      <c r="F172" s="153" t="s">
        <v>125</v>
      </c>
      <c r="G172" s="147">
        <v>25023.1</v>
      </c>
      <c r="H172" s="147">
        <v>25431.5</v>
      </c>
      <c r="I172" s="147">
        <v>24779.8</v>
      </c>
    </row>
    <row r="173" spans="1:9" ht="31.5">
      <c r="A173" s="162" t="s">
        <v>132</v>
      </c>
      <c r="B173" s="163">
        <v>907</v>
      </c>
      <c r="C173" s="164">
        <v>7</v>
      </c>
      <c r="D173" s="164">
        <v>2</v>
      </c>
      <c r="E173" s="152" t="s">
        <v>179</v>
      </c>
      <c r="F173" s="153" t="s">
        <v>133</v>
      </c>
      <c r="G173" s="147">
        <v>25023.1</v>
      </c>
      <c r="H173" s="147">
        <v>25431.5</v>
      </c>
      <c r="I173" s="147">
        <v>24779.8</v>
      </c>
    </row>
    <row r="174" spans="1:9" ht="31.5">
      <c r="A174" s="162" t="s">
        <v>180</v>
      </c>
      <c r="B174" s="163">
        <v>907</v>
      </c>
      <c r="C174" s="164">
        <v>7</v>
      </c>
      <c r="D174" s="164">
        <v>2</v>
      </c>
      <c r="E174" s="152" t="s">
        <v>181</v>
      </c>
      <c r="F174" s="153" t="s">
        <v>125</v>
      </c>
      <c r="G174" s="147">
        <v>28806.6</v>
      </c>
      <c r="H174" s="147">
        <v>38957.5</v>
      </c>
      <c r="I174" s="147">
        <v>39617.699999999997</v>
      </c>
    </row>
    <row r="175" spans="1:9" ht="31.5">
      <c r="A175" s="162" t="s">
        <v>132</v>
      </c>
      <c r="B175" s="163">
        <v>907</v>
      </c>
      <c r="C175" s="164">
        <v>7</v>
      </c>
      <c r="D175" s="164">
        <v>2</v>
      </c>
      <c r="E175" s="152" t="s">
        <v>181</v>
      </c>
      <c r="F175" s="153" t="s">
        <v>133</v>
      </c>
      <c r="G175" s="147">
        <v>28806.6</v>
      </c>
      <c r="H175" s="147">
        <v>38957.5</v>
      </c>
      <c r="I175" s="147">
        <v>39617.699999999997</v>
      </c>
    </row>
    <row r="176" spans="1:9" ht="31.5">
      <c r="A176" s="162" t="s">
        <v>182</v>
      </c>
      <c r="B176" s="163">
        <v>907</v>
      </c>
      <c r="C176" s="164">
        <v>7</v>
      </c>
      <c r="D176" s="164">
        <v>2</v>
      </c>
      <c r="E176" s="152" t="s">
        <v>183</v>
      </c>
      <c r="F176" s="153" t="s">
        <v>125</v>
      </c>
      <c r="G176" s="147">
        <v>0</v>
      </c>
      <c r="H176" s="147">
        <v>17731.099999999999</v>
      </c>
      <c r="I176" s="147">
        <v>7731.1</v>
      </c>
    </row>
    <row r="177" spans="1:9" ht="31.5">
      <c r="A177" s="162" t="s">
        <v>132</v>
      </c>
      <c r="B177" s="163">
        <v>907</v>
      </c>
      <c r="C177" s="164">
        <v>7</v>
      </c>
      <c r="D177" s="164">
        <v>2</v>
      </c>
      <c r="E177" s="152" t="s">
        <v>183</v>
      </c>
      <c r="F177" s="153" t="s">
        <v>133</v>
      </c>
      <c r="G177" s="147">
        <v>0</v>
      </c>
      <c r="H177" s="147">
        <v>17731.099999999999</v>
      </c>
      <c r="I177" s="147">
        <v>7731.1</v>
      </c>
    </row>
    <row r="178" spans="1:9" ht="31.5">
      <c r="A178" s="162" t="s">
        <v>641</v>
      </c>
      <c r="B178" s="163">
        <v>907</v>
      </c>
      <c r="C178" s="164">
        <v>7</v>
      </c>
      <c r="D178" s="164">
        <v>2</v>
      </c>
      <c r="E178" s="152" t="s">
        <v>760</v>
      </c>
      <c r="F178" s="153" t="s">
        <v>125</v>
      </c>
      <c r="G178" s="147">
        <v>4549.1000000000004</v>
      </c>
      <c r="H178" s="147">
        <v>0</v>
      </c>
      <c r="I178" s="147">
        <v>0</v>
      </c>
    </row>
    <row r="179" spans="1:9" ht="31.5">
      <c r="A179" s="162" t="s">
        <v>132</v>
      </c>
      <c r="B179" s="163">
        <v>907</v>
      </c>
      <c r="C179" s="164">
        <v>7</v>
      </c>
      <c r="D179" s="164">
        <v>2</v>
      </c>
      <c r="E179" s="152" t="s">
        <v>760</v>
      </c>
      <c r="F179" s="153" t="s">
        <v>133</v>
      </c>
      <c r="G179" s="147">
        <v>4549.1000000000004</v>
      </c>
      <c r="H179" s="147">
        <v>0</v>
      </c>
      <c r="I179" s="147">
        <v>0</v>
      </c>
    </row>
    <row r="180" spans="1:9" ht="63">
      <c r="A180" s="162" t="s">
        <v>184</v>
      </c>
      <c r="B180" s="163">
        <v>907</v>
      </c>
      <c r="C180" s="164">
        <v>7</v>
      </c>
      <c r="D180" s="164">
        <v>2</v>
      </c>
      <c r="E180" s="152" t="s">
        <v>185</v>
      </c>
      <c r="F180" s="153" t="s">
        <v>125</v>
      </c>
      <c r="G180" s="147">
        <v>4400</v>
      </c>
      <c r="H180" s="147">
        <v>0</v>
      </c>
      <c r="I180" s="147">
        <v>0</v>
      </c>
    </row>
    <row r="181" spans="1:9" ht="31.5">
      <c r="A181" s="162" t="s">
        <v>132</v>
      </c>
      <c r="B181" s="163">
        <v>907</v>
      </c>
      <c r="C181" s="164">
        <v>7</v>
      </c>
      <c r="D181" s="164">
        <v>2</v>
      </c>
      <c r="E181" s="152" t="s">
        <v>185</v>
      </c>
      <c r="F181" s="153" t="s">
        <v>133</v>
      </c>
      <c r="G181" s="147">
        <v>4400</v>
      </c>
      <c r="H181" s="147">
        <v>0</v>
      </c>
      <c r="I181" s="147">
        <v>0</v>
      </c>
    </row>
    <row r="182" spans="1:9" ht="126">
      <c r="A182" s="162" t="s">
        <v>761</v>
      </c>
      <c r="B182" s="163">
        <v>907</v>
      </c>
      <c r="C182" s="164">
        <v>7</v>
      </c>
      <c r="D182" s="164">
        <v>2</v>
      </c>
      <c r="E182" s="152" t="s">
        <v>762</v>
      </c>
      <c r="F182" s="153" t="s">
        <v>125</v>
      </c>
      <c r="G182" s="147">
        <v>3156.3</v>
      </c>
      <c r="H182" s="147">
        <v>3156.3</v>
      </c>
      <c r="I182" s="147">
        <v>3156.3</v>
      </c>
    </row>
    <row r="183" spans="1:9" ht="31.5">
      <c r="A183" s="162" t="s">
        <v>132</v>
      </c>
      <c r="B183" s="163">
        <v>907</v>
      </c>
      <c r="C183" s="164">
        <v>7</v>
      </c>
      <c r="D183" s="164">
        <v>2</v>
      </c>
      <c r="E183" s="152" t="s">
        <v>762</v>
      </c>
      <c r="F183" s="153" t="s">
        <v>133</v>
      </c>
      <c r="G183" s="147">
        <v>3156.3</v>
      </c>
      <c r="H183" s="147">
        <v>3156.3</v>
      </c>
      <c r="I183" s="147">
        <v>3156.3</v>
      </c>
    </row>
    <row r="184" spans="1:9" ht="63">
      <c r="A184" s="162" t="s">
        <v>817</v>
      </c>
      <c r="B184" s="163">
        <v>907</v>
      </c>
      <c r="C184" s="164">
        <v>7</v>
      </c>
      <c r="D184" s="164">
        <v>2</v>
      </c>
      <c r="E184" s="152" t="s">
        <v>818</v>
      </c>
      <c r="F184" s="153" t="s">
        <v>125</v>
      </c>
      <c r="G184" s="147">
        <v>268.2</v>
      </c>
      <c r="H184" s="147">
        <v>0</v>
      </c>
      <c r="I184" s="147">
        <v>0</v>
      </c>
    </row>
    <row r="185" spans="1:9" ht="31.5">
      <c r="A185" s="162" t="s">
        <v>132</v>
      </c>
      <c r="B185" s="163">
        <v>907</v>
      </c>
      <c r="C185" s="164">
        <v>7</v>
      </c>
      <c r="D185" s="164">
        <v>2</v>
      </c>
      <c r="E185" s="152" t="s">
        <v>818</v>
      </c>
      <c r="F185" s="153" t="s">
        <v>133</v>
      </c>
      <c r="G185" s="147">
        <v>268.2</v>
      </c>
      <c r="H185" s="147">
        <v>0</v>
      </c>
      <c r="I185" s="147">
        <v>0</v>
      </c>
    </row>
    <row r="186" spans="1:9" ht="61.5" customHeight="1">
      <c r="A186" s="162" t="s">
        <v>148</v>
      </c>
      <c r="B186" s="163">
        <v>907</v>
      </c>
      <c r="C186" s="164">
        <v>7</v>
      </c>
      <c r="D186" s="164">
        <v>2</v>
      </c>
      <c r="E186" s="152" t="s">
        <v>186</v>
      </c>
      <c r="F186" s="153" t="s">
        <v>125</v>
      </c>
      <c r="G186" s="147">
        <v>0</v>
      </c>
      <c r="H186" s="147">
        <v>7420</v>
      </c>
      <c r="I186" s="147">
        <v>0</v>
      </c>
    </row>
    <row r="187" spans="1:9" ht="31.5">
      <c r="A187" s="162" t="s">
        <v>132</v>
      </c>
      <c r="B187" s="163">
        <v>907</v>
      </c>
      <c r="C187" s="164">
        <v>7</v>
      </c>
      <c r="D187" s="164">
        <v>2</v>
      </c>
      <c r="E187" s="152" t="s">
        <v>186</v>
      </c>
      <c r="F187" s="153" t="s">
        <v>133</v>
      </c>
      <c r="G187" s="147">
        <v>0</v>
      </c>
      <c r="H187" s="147">
        <v>7420</v>
      </c>
      <c r="I187" s="147">
        <v>0</v>
      </c>
    </row>
    <row r="188" spans="1:9" ht="45" customHeight="1">
      <c r="A188" s="162" t="s">
        <v>187</v>
      </c>
      <c r="B188" s="163">
        <v>907</v>
      </c>
      <c r="C188" s="164">
        <v>7</v>
      </c>
      <c r="D188" s="164">
        <v>2</v>
      </c>
      <c r="E188" s="152" t="s">
        <v>188</v>
      </c>
      <c r="F188" s="153" t="s">
        <v>125</v>
      </c>
      <c r="G188" s="147">
        <v>2080.9</v>
      </c>
      <c r="H188" s="147">
        <v>3140.4</v>
      </c>
      <c r="I188" s="147">
        <v>3137.1</v>
      </c>
    </row>
    <row r="189" spans="1:9" ht="31.5">
      <c r="A189" s="162" t="s">
        <v>132</v>
      </c>
      <c r="B189" s="163">
        <v>907</v>
      </c>
      <c r="C189" s="164">
        <v>7</v>
      </c>
      <c r="D189" s="164">
        <v>2</v>
      </c>
      <c r="E189" s="152" t="s">
        <v>188</v>
      </c>
      <c r="F189" s="153" t="s">
        <v>133</v>
      </c>
      <c r="G189" s="147">
        <v>2080.9</v>
      </c>
      <c r="H189" s="147">
        <v>3140.4</v>
      </c>
      <c r="I189" s="147">
        <v>3137.1</v>
      </c>
    </row>
    <row r="190" spans="1:9" ht="63">
      <c r="A190" s="162" t="s">
        <v>189</v>
      </c>
      <c r="B190" s="163">
        <v>907</v>
      </c>
      <c r="C190" s="164">
        <v>7</v>
      </c>
      <c r="D190" s="164">
        <v>2</v>
      </c>
      <c r="E190" s="152" t="s">
        <v>190</v>
      </c>
      <c r="F190" s="153" t="s">
        <v>125</v>
      </c>
      <c r="G190" s="147">
        <v>12784.9</v>
      </c>
      <c r="H190" s="147">
        <v>12486.5</v>
      </c>
      <c r="I190" s="147">
        <v>12138.5</v>
      </c>
    </row>
    <row r="191" spans="1:9" ht="31.5">
      <c r="A191" s="162" t="s">
        <v>132</v>
      </c>
      <c r="B191" s="163">
        <v>907</v>
      </c>
      <c r="C191" s="164">
        <v>7</v>
      </c>
      <c r="D191" s="164">
        <v>2</v>
      </c>
      <c r="E191" s="152" t="s">
        <v>190</v>
      </c>
      <c r="F191" s="153" t="s">
        <v>133</v>
      </c>
      <c r="G191" s="147">
        <v>12146.6</v>
      </c>
      <c r="H191" s="147">
        <v>11848.2</v>
      </c>
      <c r="I191" s="147">
        <v>11500.2</v>
      </c>
    </row>
    <row r="192" spans="1:9" ht="31.5">
      <c r="A192" s="162" t="s">
        <v>176</v>
      </c>
      <c r="B192" s="163">
        <v>907</v>
      </c>
      <c r="C192" s="164">
        <v>7</v>
      </c>
      <c r="D192" s="164">
        <v>2</v>
      </c>
      <c r="E192" s="152" t="s">
        <v>190</v>
      </c>
      <c r="F192" s="153" t="s">
        <v>177</v>
      </c>
      <c r="G192" s="147">
        <v>638.29999999999995</v>
      </c>
      <c r="H192" s="147">
        <v>638.29999999999995</v>
      </c>
      <c r="I192" s="147">
        <v>638.29999999999995</v>
      </c>
    </row>
    <row r="193" spans="1:9" ht="47.25">
      <c r="A193" s="162" t="s">
        <v>199</v>
      </c>
      <c r="B193" s="163">
        <v>907</v>
      </c>
      <c r="C193" s="164">
        <v>7</v>
      </c>
      <c r="D193" s="164">
        <v>2</v>
      </c>
      <c r="E193" s="152" t="s">
        <v>200</v>
      </c>
      <c r="F193" s="153" t="s">
        <v>125</v>
      </c>
      <c r="G193" s="147">
        <v>9</v>
      </c>
      <c r="H193" s="147">
        <v>9</v>
      </c>
      <c r="I193" s="147">
        <v>9</v>
      </c>
    </row>
    <row r="194" spans="1:9" ht="47.25">
      <c r="A194" s="162" t="s">
        <v>213</v>
      </c>
      <c r="B194" s="163">
        <v>907</v>
      </c>
      <c r="C194" s="164">
        <v>7</v>
      </c>
      <c r="D194" s="164">
        <v>2</v>
      </c>
      <c r="E194" s="152" t="s">
        <v>214</v>
      </c>
      <c r="F194" s="153" t="s">
        <v>125</v>
      </c>
      <c r="G194" s="147">
        <v>9</v>
      </c>
      <c r="H194" s="147">
        <v>9</v>
      </c>
      <c r="I194" s="147">
        <v>9</v>
      </c>
    </row>
    <row r="195" spans="1:9" ht="63" customHeight="1">
      <c r="A195" s="162" t="s">
        <v>215</v>
      </c>
      <c r="B195" s="163">
        <v>907</v>
      </c>
      <c r="C195" s="164">
        <v>7</v>
      </c>
      <c r="D195" s="164">
        <v>2</v>
      </c>
      <c r="E195" s="152" t="s">
        <v>216</v>
      </c>
      <c r="F195" s="153" t="s">
        <v>125</v>
      </c>
      <c r="G195" s="147">
        <v>9</v>
      </c>
      <c r="H195" s="147">
        <v>9</v>
      </c>
      <c r="I195" s="147">
        <v>9</v>
      </c>
    </row>
    <row r="196" spans="1:9" ht="31.5">
      <c r="A196" s="162" t="s">
        <v>176</v>
      </c>
      <c r="B196" s="163">
        <v>907</v>
      </c>
      <c r="C196" s="164">
        <v>7</v>
      </c>
      <c r="D196" s="164">
        <v>2</v>
      </c>
      <c r="E196" s="152" t="s">
        <v>216</v>
      </c>
      <c r="F196" s="153" t="s">
        <v>177</v>
      </c>
      <c r="G196" s="147">
        <v>9</v>
      </c>
      <c r="H196" s="147">
        <v>9</v>
      </c>
      <c r="I196" s="147">
        <v>9</v>
      </c>
    </row>
    <row r="197" spans="1:9" ht="63">
      <c r="A197" s="162" t="s">
        <v>272</v>
      </c>
      <c r="B197" s="163">
        <v>907</v>
      </c>
      <c r="C197" s="164">
        <v>7</v>
      </c>
      <c r="D197" s="164">
        <v>2</v>
      </c>
      <c r="E197" s="152" t="s">
        <v>273</v>
      </c>
      <c r="F197" s="153" t="s">
        <v>125</v>
      </c>
      <c r="G197" s="147">
        <v>84.2</v>
      </c>
      <c r="H197" s="147">
        <v>470</v>
      </c>
      <c r="I197" s="147">
        <v>230</v>
      </c>
    </row>
    <row r="198" spans="1:9" ht="45.75" customHeight="1">
      <c r="A198" s="162" t="s">
        <v>306</v>
      </c>
      <c r="B198" s="163">
        <v>907</v>
      </c>
      <c r="C198" s="164">
        <v>7</v>
      </c>
      <c r="D198" s="164">
        <v>2</v>
      </c>
      <c r="E198" s="152" t="s">
        <v>307</v>
      </c>
      <c r="F198" s="153" t="s">
        <v>125</v>
      </c>
      <c r="G198" s="147">
        <v>84.2</v>
      </c>
      <c r="H198" s="147">
        <v>470</v>
      </c>
      <c r="I198" s="147">
        <v>230</v>
      </c>
    </row>
    <row r="199" spans="1:9" ht="47.25">
      <c r="A199" s="162" t="s">
        <v>308</v>
      </c>
      <c r="B199" s="163">
        <v>907</v>
      </c>
      <c r="C199" s="164">
        <v>7</v>
      </c>
      <c r="D199" s="164">
        <v>2</v>
      </c>
      <c r="E199" s="152" t="s">
        <v>309</v>
      </c>
      <c r="F199" s="153" t="s">
        <v>125</v>
      </c>
      <c r="G199" s="147">
        <v>84.2</v>
      </c>
      <c r="H199" s="147">
        <v>470</v>
      </c>
      <c r="I199" s="147">
        <v>230</v>
      </c>
    </row>
    <row r="200" spans="1:9" ht="63">
      <c r="A200" s="162" t="s">
        <v>211</v>
      </c>
      <c r="B200" s="163">
        <v>907</v>
      </c>
      <c r="C200" s="164">
        <v>7</v>
      </c>
      <c r="D200" s="164">
        <v>2</v>
      </c>
      <c r="E200" s="152" t="s">
        <v>310</v>
      </c>
      <c r="F200" s="153" t="s">
        <v>125</v>
      </c>
      <c r="G200" s="147">
        <v>84.2</v>
      </c>
      <c r="H200" s="147">
        <v>470</v>
      </c>
      <c r="I200" s="147">
        <v>230</v>
      </c>
    </row>
    <row r="201" spans="1:9" ht="31.5">
      <c r="A201" s="162" t="s">
        <v>132</v>
      </c>
      <c r="B201" s="163">
        <v>907</v>
      </c>
      <c r="C201" s="164">
        <v>7</v>
      </c>
      <c r="D201" s="164">
        <v>2</v>
      </c>
      <c r="E201" s="152" t="s">
        <v>310</v>
      </c>
      <c r="F201" s="153" t="s">
        <v>133</v>
      </c>
      <c r="G201" s="147">
        <v>84.2</v>
      </c>
      <c r="H201" s="147">
        <v>470</v>
      </c>
      <c r="I201" s="147">
        <v>230</v>
      </c>
    </row>
    <row r="202" spans="1:9">
      <c r="A202" s="162" t="s">
        <v>194</v>
      </c>
      <c r="B202" s="163">
        <v>907</v>
      </c>
      <c r="C202" s="164">
        <v>7</v>
      </c>
      <c r="D202" s="164">
        <v>3</v>
      </c>
      <c r="E202" s="152" t="s">
        <v>125</v>
      </c>
      <c r="F202" s="153" t="s">
        <v>125</v>
      </c>
      <c r="G202" s="147">
        <v>65459.7</v>
      </c>
      <c r="H202" s="147">
        <v>51353.4</v>
      </c>
      <c r="I202" s="147">
        <v>57164.7</v>
      </c>
    </row>
    <row r="203" spans="1:9" ht="31.5">
      <c r="A203" s="162" t="s">
        <v>123</v>
      </c>
      <c r="B203" s="163">
        <v>907</v>
      </c>
      <c r="C203" s="164">
        <v>7</v>
      </c>
      <c r="D203" s="164">
        <v>3</v>
      </c>
      <c r="E203" s="152" t="s">
        <v>124</v>
      </c>
      <c r="F203" s="153" t="s">
        <v>125</v>
      </c>
      <c r="G203" s="147">
        <v>65459.7</v>
      </c>
      <c r="H203" s="147">
        <v>51342.400000000001</v>
      </c>
      <c r="I203" s="147">
        <v>57090.5</v>
      </c>
    </row>
    <row r="204" spans="1:9" ht="31.5">
      <c r="A204" s="162" t="s">
        <v>126</v>
      </c>
      <c r="B204" s="163">
        <v>907</v>
      </c>
      <c r="C204" s="164">
        <v>7</v>
      </c>
      <c r="D204" s="164">
        <v>3</v>
      </c>
      <c r="E204" s="152" t="s">
        <v>127</v>
      </c>
      <c r="F204" s="153" t="s">
        <v>125</v>
      </c>
      <c r="G204" s="147">
        <v>65459.7</v>
      </c>
      <c r="H204" s="147">
        <v>51342.400000000001</v>
      </c>
      <c r="I204" s="147">
        <v>57090.5</v>
      </c>
    </row>
    <row r="205" spans="1:9" ht="31.5">
      <c r="A205" s="162" t="s">
        <v>191</v>
      </c>
      <c r="B205" s="163">
        <v>907</v>
      </c>
      <c r="C205" s="164">
        <v>7</v>
      </c>
      <c r="D205" s="164">
        <v>3</v>
      </c>
      <c r="E205" s="152" t="s">
        <v>192</v>
      </c>
      <c r="F205" s="153" t="s">
        <v>125</v>
      </c>
      <c r="G205" s="147">
        <v>65459.7</v>
      </c>
      <c r="H205" s="147">
        <v>51342.400000000001</v>
      </c>
      <c r="I205" s="147">
        <v>57090.5</v>
      </c>
    </row>
    <row r="206" spans="1:9" ht="31.5">
      <c r="A206" s="162" t="s">
        <v>130</v>
      </c>
      <c r="B206" s="163">
        <v>907</v>
      </c>
      <c r="C206" s="164">
        <v>7</v>
      </c>
      <c r="D206" s="164">
        <v>3</v>
      </c>
      <c r="E206" s="152" t="s">
        <v>193</v>
      </c>
      <c r="F206" s="153" t="s">
        <v>125</v>
      </c>
      <c r="G206" s="147">
        <v>109.7</v>
      </c>
      <c r="H206" s="147">
        <v>109.7</v>
      </c>
      <c r="I206" s="147">
        <v>109.7</v>
      </c>
    </row>
    <row r="207" spans="1:9" ht="31.5">
      <c r="A207" s="162" t="s">
        <v>132</v>
      </c>
      <c r="B207" s="163">
        <v>907</v>
      </c>
      <c r="C207" s="164">
        <v>7</v>
      </c>
      <c r="D207" s="164">
        <v>3</v>
      </c>
      <c r="E207" s="152" t="s">
        <v>193</v>
      </c>
      <c r="F207" s="153" t="s">
        <v>133</v>
      </c>
      <c r="G207" s="147">
        <v>109.7</v>
      </c>
      <c r="H207" s="147">
        <v>109.7</v>
      </c>
      <c r="I207" s="147">
        <v>109.7</v>
      </c>
    </row>
    <row r="208" spans="1:9" ht="14.25" customHeight="1">
      <c r="A208" s="162" t="s">
        <v>140</v>
      </c>
      <c r="B208" s="163">
        <v>907</v>
      </c>
      <c r="C208" s="164">
        <v>7</v>
      </c>
      <c r="D208" s="164">
        <v>3</v>
      </c>
      <c r="E208" s="152" t="s">
        <v>196</v>
      </c>
      <c r="F208" s="153" t="s">
        <v>125</v>
      </c>
      <c r="G208" s="147">
        <v>4327.8999999999996</v>
      </c>
      <c r="H208" s="147">
        <v>1630.2</v>
      </c>
      <c r="I208" s="147">
        <v>1444.3</v>
      </c>
    </row>
    <row r="209" spans="1:9" ht="31.5">
      <c r="A209" s="162" t="s">
        <v>132</v>
      </c>
      <c r="B209" s="163">
        <v>907</v>
      </c>
      <c r="C209" s="164">
        <v>7</v>
      </c>
      <c r="D209" s="164">
        <v>3</v>
      </c>
      <c r="E209" s="152" t="s">
        <v>196</v>
      </c>
      <c r="F209" s="153" t="s">
        <v>133</v>
      </c>
      <c r="G209" s="147">
        <v>4271.3999999999996</v>
      </c>
      <c r="H209" s="147">
        <v>1573.7</v>
      </c>
      <c r="I209" s="147">
        <v>1387.8</v>
      </c>
    </row>
    <row r="210" spans="1:9">
      <c r="A210" s="162" t="s">
        <v>142</v>
      </c>
      <c r="B210" s="163">
        <v>907</v>
      </c>
      <c r="C210" s="164">
        <v>7</v>
      </c>
      <c r="D210" s="164">
        <v>3</v>
      </c>
      <c r="E210" s="152" t="s">
        <v>196</v>
      </c>
      <c r="F210" s="153" t="s">
        <v>143</v>
      </c>
      <c r="G210" s="147">
        <v>56.5</v>
      </c>
      <c r="H210" s="147">
        <v>56.5</v>
      </c>
      <c r="I210" s="147">
        <v>56.5</v>
      </c>
    </row>
    <row r="211" spans="1:9" ht="31.5">
      <c r="A211" s="162" t="s">
        <v>641</v>
      </c>
      <c r="B211" s="163">
        <v>907</v>
      </c>
      <c r="C211" s="164">
        <v>7</v>
      </c>
      <c r="D211" s="164">
        <v>3</v>
      </c>
      <c r="E211" s="152" t="s">
        <v>763</v>
      </c>
      <c r="F211" s="153" t="s">
        <v>125</v>
      </c>
      <c r="G211" s="147">
        <v>862</v>
      </c>
      <c r="H211" s="147">
        <v>0</v>
      </c>
      <c r="I211" s="147">
        <v>0</v>
      </c>
    </row>
    <row r="212" spans="1:9" ht="31.5">
      <c r="A212" s="162" t="s">
        <v>132</v>
      </c>
      <c r="B212" s="163">
        <v>907</v>
      </c>
      <c r="C212" s="164">
        <v>7</v>
      </c>
      <c r="D212" s="164">
        <v>3</v>
      </c>
      <c r="E212" s="152" t="s">
        <v>763</v>
      </c>
      <c r="F212" s="153" t="s">
        <v>133</v>
      </c>
      <c r="G212" s="147">
        <v>862</v>
      </c>
      <c r="H212" s="147">
        <v>0</v>
      </c>
      <c r="I212" s="147">
        <v>0</v>
      </c>
    </row>
    <row r="213" spans="1:9" ht="172.5" customHeight="1">
      <c r="A213" s="162" t="s">
        <v>197</v>
      </c>
      <c r="B213" s="163">
        <v>907</v>
      </c>
      <c r="C213" s="164">
        <v>7</v>
      </c>
      <c r="D213" s="164">
        <v>3</v>
      </c>
      <c r="E213" s="152" t="s">
        <v>198</v>
      </c>
      <c r="F213" s="153" t="s">
        <v>125</v>
      </c>
      <c r="G213" s="147">
        <v>60160.1</v>
      </c>
      <c r="H213" s="147">
        <v>49602.5</v>
      </c>
      <c r="I213" s="147">
        <v>55536.5</v>
      </c>
    </row>
    <row r="214" spans="1:9" ht="78.75">
      <c r="A214" s="162" t="s">
        <v>146</v>
      </c>
      <c r="B214" s="163">
        <v>907</v>
      </c>
      <c r="C214" s="164">
        <v>7</v>
      </c>
      <c r="D214" s="164">
        <v>3</v>
      </c>
      <c r="E214" s="152" t="s">
        <v>198</v>
      </c>
      <c r="F214" s="153" t="s">
        <v>147</v>
      </c>
      <c r="G214" s="147">
        <v>60160.1</v>
      </c>
      <c r="H214" s="147">
        <v>49602.5</v>
      </c>
      <c r="I214" s="147">
        <v>55536.5</v>
      </c>
    </row>
    <row r="215" spans="1:9" ht="63">
      <c r="A215" s="162" t="s">
        <v>272</v>
      </c>
      <c r="B215" s="163">
        <v>907</v>
      </c>
      <c r="C215" s="164">
        <v>7</v>
      </c>
      <c r="D215" s="164">
        <v>3</v>
      </c>
      <c r="E215" s="152" t="s">
        <v>273</v>
      </c>
      <c r="F215" s="153" t="s">
        <v>125</v>
      </c>
      <c r="G215" s="147">
        <v>0</v>
      </c>
      <c r="H215" s="147">
        <v>11</v>
      </c>
      <c r="I215" s="147">
        <v>74.2</v>
      </c>
    </row>
    <row r="216" spans="1:9" ht="63">
      <c r="A216" s="162" t="s">
        <v>306</v>
      </c>
      <c r="B216" s="163">
        <v>907</v>
      </c>
      <c r="C216" s="164">
        <v>7</v>
      </c>
      <c r="D216" s="164">
        <v>3</v>
      </c>
      <c r="E216" s="152" t="s">
        <v>307</v>
      </c>
      <c r="F216" s="153" t="s">
        <v>125</v>
      </c>
      <c r="G216" s="147">
        <v>0</v>
      </c>
      <c r="H216" s="147">
        <v>11</v>
      </c>
      <c r="I216" s="147">
        <v>74.2</v>
      </c>
    </row>
    <row r="217" spans="1:9" ht="47.25">
      <c r="A217" s="162" t="s">
        <v>308</v>
      </c>
      <c r="B217" s="163">
        <v>907</v>
      </c>
      <c r="C217" s="164">
        <v>7</v>
      </c>
      <c r="D217" s="164">
        <v>3</v>
      </c>
      <c r="E217" s="152" t="s">
        <v>309</v>
      </c>
      <c r="F217" s="153" t="s">
        <v>125</v>
      </c>
      <c r="G217" s="147">
        <v>0</v>
      </c>
      <c r="H217" s="147">
        <v>11</v>
      </c>
      <c r="I217" s="147">
        <v>74.2</v>
      </c>
    </row>
    <row r="218" spans="1:9" ht="63">
      <c r="A218" s="162" t="s">
        <v>211</v>
      </c>
      <c r="B218" s="163">
        <v>907</v>
      </c>
      <c r="C218" s="164">
        <v>7</v>
      </c>
      <c r="D218" s="164">
        <v>3</v>
      </c>
      <c r="E218" s="152" t="s">
        <v>310</v>
      </c>
      <c r="F218" s="153" t="s">
        <v>125</v>
      </c>
      <c r="G218" s="147">
        <v>0</v>
      </c>
      <c r="H218" s="147">
        <v>11</v>
      </c>
      <c r="I218" s="147">
        <v>74.2</v>
      </c>
    </row>
    <row r="219" spans="1:9" ht="31.5">
      <c r="A219" s="162" t="s">
        <v>132</v>
      </c>
      <c r="B219" s="163">
        <v>907</v>
      </c>
      <c r="C219" s="164">
        <v>7</v>
      </c>
      <c r="D219" s="164">
        <v>3</v>
      </c>
      <c r="E219" s="152" t="s">
        <v>310</v>
      </c>
      <c r="F219" s="153" t="s">
        <v>133</v>
      </c>
      <c r="G219" s="147">
        <v>0</v>
      </c>
      <c r="H219" s="147">
        <v>11</v>
      </c>
      <c r="I219" s="147">
        <v>74.2</v>
      </c>
    </row>
    <row r="220" spans="1:9" ht="31.5">
      <c r="A220" s="162" t="s">
        <v>139</v>
      </c>
      <c r="B220" s="163">
        <v>907</v>
      </c>
      <c r="C220" s="164">
        <v>7</v>
      </c>
      <c r="D220" s="164">
        <v>5</v>
      </c>
      <c r="E220" s="152" t="s">
        <v>125</v>
      </c>
      <c r="F220" s="153" t="s">
        <v>125</v>
      </c>
      <c r="G220" s="147">
        <v>213</v>
      </c>
      <c r="H220" s="147">
        <v>206</v>
      </c>
      <c r="I220" s="147">
        <v>206</v>
      </c>
    </row>
    <row r="221" spans="1:9" ht="31.5">
      <c r="A221" s="162" t="s">
        <v>123</v>
      </c>
      <c r="B221" s="163">
        <v>907</v>
      </c>
      <c r="C221" s="164">
        <v>7</v>
      </c>
      <c r="D221" s="164">
        <v>5</v>
      </c>
      <c r="E221" s="152" t="s">
        <v>124</v>
      </c>
      <c r="F221" s="153" t="s">
        <v>125</v>
      </c>
      <c r="G221" s="147">
        <v>213</v>
      </c>
      <c r="H221" s="147">
        <v>206</v>
      </c>
      <c r="I221" s="147">
        <v>206</v>
      </c>
    </row>
    <row r="222" spans="1:9" ht="31.5">
      <c r="A222" s="162" t="s">
        <v>126</v>
      </c>
      <c r="B222" s="163">
        <v>907</v>
      </c>
      <c r="C222" s="164">
        <v>7</v>
      </c>
      <c r="D222" s="164">
        <v>5</v>
      </c>
      <c r="E222" s="152" t="s">
        <v>127</v>
      </c>
      <c r="F222" s="153" t="s">
        <v>125</v>
      </c>
      <c r="G222" s="147">
        <v>206</v>
      </c>
      <c r="H222" s="147">
        <v>206</v>
      </c>
      <c r="I222" s="147">
        <v>206</v>
      </c>
    </row>
    <row r="223" spans="1:9" ht="31.5">
      <c r="A223" s="162" t="s">
        <v>128</v>
      </c>
      <c r="B223" s="163">
        <v>907</v>
      </c>
      <c r="C223" s="164">
        <v>7</v>
      </c>
      <c r="D223" s="164">
        <v>5</v>
      </c>
      <c r="E223" s="152" t="s">
        <v>129</v>
      </c>
      <c r="F223" s="153" t="s">
        <v>125</v>
      </c>
      <c r="G223" s="147">
        <v>94.8</v>
      </c>
      <c r="H223" s="147">
        <v>94.8</v>
      </c>
      <c r="I223" s="147">
        <v>94.8</v>
      </c>
    </row>
    <row r="224" spans="1:9" ht="31.5">
      <c r="A224" s="162" t="s">
        <v>137</v>
      </c>
      <c r="B224" s="163">
        <v>907</v>
      </c>
      <c r="C224" s="164">
        <v>7</v>
      </c>
      <c r="D224" s="164">
        <v>5</v>
      </c>
      <c r="E224" s="152" t="s">
        <v>138</v>
      </c>
      <c r="F224" s="153" t="s">
        <v>125</v>
      </c>
      <c r="G224" s="147">
        <v>94.8</v>
      </c>
      <c r="H224" s="147">
        <v>94.8</v>
      </c>
      <c r="I224" s="147">
        <v>94.8</v>
      </c>
    </row>
    <row r="225" spans="1:9" ht="31.5">
      <c r="A225" s="162" t="s">
        <v>132</v>
      </c>
      <c r="B225" s="163">
        <v>907</v>
      </c>
      <c r="C225" s="164">
        <v>7</v>
      </c>
      <c r="D225" s="164">
        <v>5</v>
      </c>
      <c r="E225" s="152" t="s">
        <v>138</v>
      </c>
      <c r="F225" s="153" t="s">
        <v>133</v>
      </c>
      <c r="G225" s="147">
        <v>94.8</v>
      </c>
      <c r="H225" s="147">
        <v>94.8</v>
      </c>
      <c r="I225" s="147">
        <v>94.8</v>
      </c>
    </row>
    <row r="226" spans="1:9" ht="31.5">
      <c r="A226" s="162" t="s">
        <v>150</v>
      </c>
      <c r="B226" s="163">
        <v>907</v>
      </c>
      <c r="C226" s="164">
        <v>7</v>
      </c>
      <c r="D226" s="164">
        <v>5</v>
      </c>
      <c r="E226" s="152" t="s">
        <v>151</v>
      </c>
      <c r="F226" s="153" t="s">
        <v>125</v>
      </c>
      <c r="G226" s="147">
        <v>104.7</v>
      </c>
      <c r="H226" s="147">
        <v>104.7</v>
      </c>
      <c r="I226" s="147">
        <v>104.7</v>
      </c>
    </row>
    <row r="227" spans="1:9" ht="31.5">
      <c r="A227" s="162" t="s">
        <v>137</v>
      </c>
      <c r="B227" s="163">
        <v>907</v>
      </c>
      <c r="C227" s="164">
        <v>7</v>
      </c>
      <c r="D227" s="164">
        <v>5</v>
      </c>
      <c r="E227" s="152" t="s">
        <v>165</v>
      </c>
      <c r="F227" s="153" t="s">
        <v>125</v>
      </c>
      <c r="G227" s="147">
        <v>104.7</v>
      </c>
      <c r="H227" s="147">
        <v>104.7</v>
      </c>
      <c r="I227" s="147">
        <v>104.7</v>
      </c>
    </row>
    <row r="228" spans="1:9" ht="31.5">
      <c r="A228" s="162" t="s">
        <v>132</v>
      </c>
      <c r="B228" s="163">
        <v>907</v>
      </c>
      <c r="C228" s="164">
        <v>7</v>
      </c>
      <c r="D228" s="164">
        <v>5</v>
      </c>
      <c r="E228" s="152" t="s">
        <v>165</v>
      </c>
      <c r="F228" s="153" t="s">
        <v>133</v>
      </c>
      <c r="G228" s="147">
        <v>104.7</v>
      </c>
      <c r="H228" s="147">
        <v>104.7</v>
      </c>
      <c r="I228" s="147">
        <v>104.7</v>
      </c>
    </row>
    <row r="229" spans="1:9" ht="31.5">
      <c r="A229" s="162" t="s">
        <v>191</v>
      </c>
      <c r="B229" s="163">
        <v>907</v>
      </c>
      <c r="C229" s="164">
        <v>7</v>
      </c>
      <c r="D229" s="164">
        <v>5</v>
      </c>
      <c r="E229" s="152" t="s">
        <v>192</v>
      </c>
      <c r="F229" s="153" t="s">
        <v>125</v>
      </c>
      <c r="G229" s="147">
        <v>6.5</v>
      </c>
      <c r="H229" s="147">
        <v>6.5</v>
      </c>
      <c r="I229" s="147">
        <v>6.5</v>
      </c>
    </row>
    <row r="230" spans="1:9" ht="31.5">
      <c r="A230" s="162" t="s">
        <v>137</v>
      </c>
      <c r="B230" s="163">
        <v>907</v>
      </c>
      <c r="C230" s="164">
        <v>7</v>
      </c>
      <c r="D230" s="164">
        <v>5</v>
      </c>
      <c r="E230" s="152" t="s">
        <v>195</v>
      </c>
      <c r="F230" s="153" t="s">
        <v>125</v>
      </c>
      <c r="G230" s="147">
        <v>6.5</v>
      </c>
      <c r="H230" s="147">
        <v>6.5</v>
      </c>
      <c r="I230" s="147">
        <v>6.5</v>
      </c>
    </row>
    <row r="231" spans="1:9" ht="31.5">
      <c r="A231" s="162" t="s">
        <v>132</v>
      </c>
      <c r="B231" s="163">
        <v>907</v>
      </c>
      <c r="C231" s="164">
        <v>7</v>
      </c>
      <c r="D231" s="164">
        <v>5</v>
      </c>
      <c r="E231" s="152" t="s">
        <v>195</v>
      </c>
      <c r="F231" s="153" t="s">
        <v>133</v>
      </c>
      <c r="G231" s="147">
        <v>6.5</v>
      </c>
      <c r="H231" s="147">
        <v>6.5</v>
      </c>
      <c r="I231" s="147">
        <v>6.5</v>
      </c>
    </row>
    <row r="232" spans="1:9" ht="47.25">
      <c r="A232" s="162" t="s">
        <v>199</v>
      </c>
      <c r="B232" s="163">
        <v>907</v>
      </c>
      <c r="C232" s="164">
        <v>7</v>
      </c>
      <c r="D232" s="164">
        <v>5</v>
      </c>
      <c r="E232" s="152" t="s">
        <v>200</v>
      </c>
      <c r="F232" s="153" t="s">
        <v>125</v>
      </c>
      <c r="G232" s="147">
        <v>7</v>
      </c>
      <c r="H232" s="147">
        <v>0</v>
      </c>
      <c r="I232" s="147">
        <v>0</v>
      </c>
    </row>
    <row r="233" spans="1:9" ht="31.5">
      <c r="A233" s="162" t="s">
        <v>201</v>
      </c>
      <c r="B233" s="163">
        <v>907</v>
      </c>
      <c r="C233" s="164">
        <v>7</v>
      </c>
      <c r="D233" s="164">
        <v>5</v>
      </c>
      <c r="E233" s="152" t="s">
        <v>202</v>
      </c>
      <c r="F233" s="153" t="s">
        <v>125</v>
      </c>
      <c r="G233" s="147">
        <v>7</v>
      </c>
      <c r="H233" s="147">
        <v>0</v>
      </c>
      <c r="I233" s="147">
        <v>0</v>
      </c>
    </row>
    <row r="234" spans="1:9" ht="31.5">
      <c r="A234" s="162" t="s">
        <v>137</v>
      </c>
      <c r="B234" s="163">
        <v>907</v>
      </c>
      <c r="C234" s="164">
        <v>7</v>
      </c>
      <c r="D234" s="164">
        <v>5</v>
      </c>
      <c r="E234" s="152" t="s">
        <v>203</v>
      </c>
      <c r="F234" s="153" t="s">
        <v>125</v>
      </c>
      <c r="G234" s="147">
        <v>7</v>
      </c>
      <c r="H234" s="147">
        <v>0</v>
      </c>
      <c r="I234" s="147">
        <v>0</v>
      </c>
    </row>
    <row r="235" spans="1:9" ht="31.5">
      <c r="A235" s="162" t="s">
        <v>132</v>
      </c>
      <c r="B235" s="163">
        <v>907</v>
      </c>
      <c r="C235" s="164">
        <v>7</v>
      </c>
      <c r="D235" s="164">
        <v>5</v>
      </c>
      <c r="E235" s="152" t="s">
        <v>203</v>
      </c>
      <c r="F235" s="153" t="s">
        <v>133</v>
      </c>
      <c r="G235" s="147">
        <v>7</v>
      </c>
      <c r="H235" s="147">
        <v>0</v>
      </c>
      <c r="I235" s="147">
        <v>0</v>
      </c>
    </row>
    <row r="236" spans="1:9">
      <c r="A236" s="162" t="s">
        <v>206</v>
      </c>
      <c r="B236" s="163">
        <v>907</v>
      </c>
      <c r="C236" s="164">
        <v>7</v>
      </c>
      <c r="D236" s="164">
        <v>9</v>
      </c>
      <c r="E236" s="152" t="s">
        <v>125</v>
      </c>
      <c r="F236" s="153" t="s">
        <v>125</v>
      </c>
      <c r="G236" s="147">
        <v>36201.199999999997</v>
      </c>
      <c r="H236" s="147">
        <v>26408.5</v>
      </c>
      <c r="I236" s="147">
        <v>28288.5</v>
      </c>
    </row>
    <row r="237" spans="1:9" ht="31.5">
      <c r="A237" s="162" t="s">
        <v>123</v>
      </c>
      <c r="B237" s="163">
        <v>907</v>
      </c>
      <c r="C237" s="164">
        <v>7</v>
      </c>
      <c r="D237" s="164">
        <v>9</v>
      </c>
      <c r="E237" s="152" t="s">
        <v>124</v>
      </c>
      <c r="F237" s="153" t="s">
        <v>125</v>
      </c>
      <c r="G237" s="147">
        <v>36163.1</v>
      </c>
      <c r="H237" s="147">
        <v>26371.200000000001</v>
      </c>
      <c r="I237" s="147">
        <v>28251.1</v>
      </c>
    </row>
    <row r="238" spans="1:9" ht="47.25">
      <c r="A238" s="162" t="s">
        <v>199</v>
      </c>
      <c r="B238" s="163">
        <v>907</v>
      </c>
      <c r="C238" s="164">
        <v>7</v>
      </c>
      <c r="D238" s="164">
        <v>9</v>
      </c>
      <c r="E238" s="152" t="s">
        <v>200</v>
      </c>
      <c r="F238" s="153" t="s">
        <v>125</v>
      </c>
      <c r="G238" s="147">
        <v>36163.1</v>
      </c>
      <c r="H238" s="147">
        <v>26371.200000000001</v>
      </c>
      <c r="I238" s="147">
        <v>28251.1</v>
      </c>
    </row>
    <row r="239" spans="1:9" ht="31.5">
      <c r="A239" s="162" t="s">
        <v>201</v>
      </c>
      <c r="B239" s="163">
        <v>907</v>
      </c>
      <c r="C239" s="164">
        <v>7</v>
      </c>
      <c r="D239" s="164">
        <v>9</v>
      </c>
      <c r="E239" s="152" t="s">
        <v>202</v>
      </c>
      <c r="F239" s="153" t="s">
        <v>125</v>
      </c>
      <c r="G239" s="147">
        <v>20636.099999999999</v>
      </c>
      <c r="H239" s="147">
        <v>16145.8</v>
      </c>
      <c r="I239" s="147">
        <v>18037.7</v>
      </c>
    </row>
    <row r="240" spans="1:9" ht="31.5">
      <c r="A240" s="162" t="s">
        <v>204</v>
      </c>
      <c r="B240" s="163">
        <v>907</v>
      </c>
      <c r="C240" s="164">
        <v>7</v>
      </c>
      <c r="D240" s="164">
        <v>9</v>
      </c>
      <c r="E240" s="152" t="s">
        <v>205</v>
      </c>
      <c r="F240" s="153" t="s">
        <v>125</v>
      </c>
      <c r="G240" s="147">
        <v>602.29999999999995</v>
      </c>
      <c r="H240" s="147">
        <v>356.2</v>
      </c>
      <c r="I240" s="147">
        <v>364.2</v>
      </c>
    </row>
    <row r="241" spans="1:9" ht="31.5">
      <c r="A241" s="162" t="s">
        <v>132</v>
      </c>
      <c r="B241" s="163">
        <v>907</v>
      </c>
      <c r="C241" s="164">
        <v>7</v>
      </c>
      <c r="D241" s="164">
        <v>9</v>
      </c>
      <c r="E241" s="152" t="s">
        <v>205</v>
      </c>
      <c r="F241" s="153" t="s">
        <v>133</v>
      </c>
      <c r="G241" s="147">
        <v>599.70000000000005</v>
      </c>
      <c r="H241" s="147">
        <v>353.6</v>
      </c>
      <c r="I241" s="147">
        <v>361.6</v>
      </c>
    </row>
    <row r="242" spans="1:9">
      <c r="A242" s="162" t="s">
        <v>142</v>
      </c>
      <c r="B242" s="163">
        <v>907</v>
      </c>
      <c r="C242" s="164">
        <v>7</v>
      </c>
      <c r="D242" s="164">
        <v>9</v>
      </c>
      <c r="E242" s="152" t="s">
        <v>205</v>
      </c>
      <c r="F242" s="153" t="s">
        <v>143</v>
      </c>
      <c r="G242" s="147">
        <v>2.6</v>
      </c>
      <c r="H242" s="147">
        <v>2.6</v>
      </c>
      <c r="I242" s="147">
        <v>2.6</v>
      </c>
    </row>
    <row r="243" spans="1:9" ht="14.25" customHeight="1">
      <c r="A243" s="162" t="s">
        <v>140</v>
      </c>
      <c r="B243" s="163">
        <v>907</v>
      </c>
      <c r="C243" s="164">
        <v>7</v>
      </c>
      <c r="D243" s="164">
        <v>9</v>
      </c>
      <c r="E243" s="152" t="s">
        <v>207</v>
      </c>
      <c r="F243" s="153" t="s">
        <v>125</v>
      </c>
      <c r="G243" s="147">
        <v>150.5</v>
      </c>
      <c r="H243" s="147">
        <v>31.5</v>
      </c>
      <c r="I243" s="147">
        <v>31.5</v>
      </c>
    </row>
    <row r="244" spans="1:9" ht="31.5">
      <c r="A244" s="162" t="s">
        <v>132</v>
      </c>
      <c r="B244" s="163">
        <v>907</v>
      </c>
      <c r="C244" s="164">
        <v>7</v>
      </c>
      <c r="D244" s="164">
        <v>9</v>
      </c>
      <c r="E244" s="152" t="s">
        <v>207</v>
      </c>
      <c r="F244" s="153" t="s">
        <v>133</v>
      </c>
      <c r="G244" s="147">
        <v>150.5</v>
      </c>
      <c r="H244" s="147">
        <v>31.5</v>
      </c>
      <c r="I244" s="147">
        <v>31.5</v>
      </c>
    </row>
    <row r="245" spans="1:9" ht="172.5" customHeight="1">
      <c r="A245" s="162" t="s">
        <v>197</v>
      </c>
      <c r="B245" s="163">
        <v>907</v>
      </c>
      <c r="C245" s="164">
        <v>7</v>
      </c>
      <c r="D245" s="164">
        <v>9</v>
      </c>
      <c r="E245" s="152" t="s">
        <v>208</v>
      </c>
      <c r="F245" s="153" t="s">
        <v>125</v>
      </c>
      <c r="G245" s="147">
        <v>19883.3</v>
      </c>
      <c r="H245" s="147">
        <v>15758.1</v>
      </c>
      <c r="I245" s="147">
        <v>17642</v>
      </c>
    </row>
    <row r="246" spans="1:9" ht="78.75">
      <c r="A246" s="162" t="s">
        <v>146</v>
      </c>
      <c r="B246" s="163">
        <v>907</v>
      </c>
      <c r="C246" s="164">
        <v>7</v>
      </c>
      <c r="D246" s="164">
        <v>9</v>
      </c>
      <c r="E246" s="152" t="s">
        <v>208</v>
      </c>
      <c r="F246" s="153" t="s">
        <v>147</v>
      </c>
      <c r="G246" s="147">
        <v>19883.3</v>
      </c>
      <c r="H246" s="147">
        <v>15758.1</v>
      </c>
      <c r="I246" s="147">
        <v>17642</v>
      </c>
    </row>
    <row r="247" spans="1:9" ht="31.5" customHeight="1">
      <c r="A247" s="162" t="s">
        <v>209</v>
      </c>
      <c r="B247" s="163">
        <v>907</v>
      </c>
      <c r="C247" s="164">
        <v>7</v>
      </c>
      <c r="D247" s="164">
        <v>9</v>
      </c>
      <c r="E247" s="152" t="s">
        <v>210</v>
      </c>
      <c r="F247" s="153" t="s">
        <v>125</v>
      </c>
      <c r="G247" s="147">
        <v>20</v>
      </c>
      <c r="H247" s="147">
        <v>30</v>
      </c>
      <c r="I247" s="147">
        <v>18</v>
      </c>
    </row>
    <row r="248" spans="1:9" ht="63">
      <c r="A248" s="162" t="s">
        <v>211</v>
      </c>
      <c r="B248" s="163">
        <v>907</v>
      </c>
      <c r="C248" s="164">
        <v>7</v>
      </c>
      <c r="D248" s="164">
        <v>9</v>
      </c>
      <c r="E248" s="152" t="s">
        <v>212</v>
      </c>
      <c r="F248" s="153" t="s">
        <v>125</v>
      </c>
      <c r="G248" s="147">
        <v>20</v>
      </c>
      <c r="H248" s="147">
        <v>30</v>
      </c>
      <c r="I248" s="147">
        <v>18</v>
      </c>
    </row>
    <row r="249" spans="1:9" ht="31.5">
      <c r="A249" s="162" t="s">
        <v>132</v>
      </c>
      <c r="B249" s="163">
        <v>907</v>
      </c>
      <c r="C249" s="164">
        <v>7</v>
      </c>
      <c r="D249" s="164">
        <v>9</v>
      </c>
      <c r="E249" s="152" t="s">
        <v>212</v>
      </c>
      <c r="F249" s="153" t="s">
        <v>133</v>
      </c>
      <c r="G249" s="147">
        <v>20</v>
      </c>
      <c r="H249" s="147">
        <v>30</v>
      </c>
      <c r="I249" s="147">
        <v>18</v>
      </c>
    </row>
    <row r="250" spans="1:9" ht="47.25">
      <c r="A250" s="162" t="s">
        <v>213</v>
      </c>
      <c r="B250" s="163">
        <v>907</v>
      </c>
      <c r="C250" s="164">
        <v>7</v>
      </c>
      <c r="D250" s="164">
        <v>9</v>
      </c>
      <c r="E250" s="152" t="s">
        <v>214</v>
      </c>
      <c r="F250" s="153" t="s">
        <v>125</v>
      </c>
      <c r="G250" s="147">
        <v>957</v>
      </c>
      <c r="H250" s="147">
        <v>957</v>
      </c>
      <c r="I250" s="147">
        <v>957</v>
      </c>
    </row>
    <row r="251" spans="1:9" ht="62.25" customHeight="1">
      <c r="A251" s="162" t="s">
        <v>215</v>
      </c>
      <c r="B251" s="163">
        <v>907</v>
      </c>
      <c r="C251" s="164">
        <v>7</v>
      </c>
      <c r="D251" s="164">
        <v>9</v>
      </c>
      <c r="E251" s="152" t="s">
        <v>216</v>
      </c>
      <c r="F251" s="153" t="s">
        <v>125</v>
      </c>
      <c r="G251" s="147">
        <v>957</v>
      </c>
      <c r="H251" s="147">
        <v>957</v>
      </c>
      <c r="I251" s="147">
        <v>957</v>
      </c>
    </row>
    <row r="252" spans="1:9" ht="31.5">
      <c r="A252" s="162" t="s">
        <v>132</v>
      </c>
      <c r="B252" s="163">
        <v>907</v>
      </c>
      <c r="C252" s="164">
        <v>7</v>
      </c>
      <c r="D252" s="164">
        <v>9</v>
      </c>
      <c r="E252" s="152" t="s">
        <v>216</v>
      </c>
      <c r="F252" s="153" t="s">
        <v>133</v>
      </c>
      <c r="G252" s="147">
        <v>942</v>
      </c>
      <c r="H252" s="147">
        <v>942</v>
      </c>
      <c r="I252" s="147">
        <v>942</v>
      </c>
    </row>
    <row r="253" spans="1:9" ht="31.5">
      <c r="A253" s="162" t="s">
        <v>176</v>
      </c>
      <c r="B253" s="163">
        <v>907</v>
      </c>
      <c r="C253" s="164">
        <v>7</v>
      </c>
      <c r="D253" s="164">
        <v>9</v>
      </c>
      <c r="E253" s="152" t="s">
        <v>216</v>
      </c>
      <c r="F253" s="153" t="s">
        <v>177</v>
      </c>
      <c r="G253" s="147">
        <v>15</v>
      </c>
      <c r="H253" s="147">
        <v>15</v>
      </c>
      <c r="I253" s="147">
        <v>15</v>
      </c>
    </row>
    <row r="254" spans="1:9" ht="31.5">
      <c r="A254" s="162" t="s">
        <v>217</v>
      </c>
      <c r="B254" s="163">
        <v>907</v>
      </c>
      <c r="C254" s="164">
        <v>7</v>
      </c>
      <c r="D254" s="164">
        <v>9</v>
      </c>
      <c r="E254" s="152" t="s">
        <v>218</v>
      </c>
      <c r="F254" s="153" t="s">
        <v>125</v>
      </c>
      <c r="G254" s="147">
        <v>4175.7</v>
      </c>
      <c r="H254" s="147">
        <v>3206.4</v>
      </c>
      <c r="I254" s="147">
        <v>3206.4</v>
      </c>
    </row>
    <row r="255" spans="1:9" ht="31.5">
      <c r="A255" s="162" t="s">
        <v>135</v>
      </c>
      <c r="B255" s="163">
        <v>907</v>
      </c>
      <c r="C255" s="164">
        <v>7</v>
      </c>
      <c r="D255" s="164">
        <v>9</v>
      </c>
      <c r="E255" s="152" t="s">
        <v>219</v>
      </c>
      <c r="F255" s="153" t="s">
        <v>125</v>
      </c>
      <c r="G255" s="147">
        <v>712.8</v>
      </c>
      <c r="H255" s="147">
        <v>133.4</v>
      </c>
      <c r="I255" s="147">
        <v>133.4</v>
      </c>
    </row>
    <row r="256" spans="1:9" ht="31.5">
      <c r="A256" s="162" t="s">
        <v>132</v>
      </c>
      <c r="B256" s="163">
        <v>907</v>
      </c>
      <c r="C256" s="164">
        <v>7</v>
      </c>
      <c r="D256" s="164">
        <v>9</v>
      </c>
      <c r="E256" s="152" t="s">
        <v>219</v>
      </c>
      <c r="F256" s="153" t="s">
        <v>133</v>
      </c>
      <c r="G256" s="147">
        <v>712.8</v>
      </c>
      <c r="H256" s="147">
        <v>133.4</v>
      </c>
      <c r="I256" s="147">
        <v>133.4</v>
      </c>
    </row>
    <row r="257" spans="1:9" ht="94.5">
      <c r="A257" s="162" t="s">
        <v>220</v>
      </c>
      <c r="B257" s="163">
        <v>907</v>
      </c>
      <c r="C257" s="164">
        <v>7</v>
      </c>
      <c r="D257" s="164">
        <v>9</v>
      </c>
      <c r="E257" s="152" t="s">
        <v>221</v>
      </c>
      <c r="F257" s="153" t="s">
        <v>125</v>
      </c>
      <c r="G257" s="147">
        <v>3462.9</v>
      </c>
      <c r="H257" s="147">
        <v>3073</v>
      </c>
      <c r="I257" s="147">
        <v>3073</v>
      </c>
    </row>
    <row r="258" spans="1:9" ht="31.5">
      <c r="A258" s="162" t="s">
        <v>132</v>
      </c>
      <c r="B258" s="163">
        <v>907</v>
      </c>
      <c r="C258" s="164">
        <v>7</v>
      </c>
      <c r="D258" s="164">
        <v>9</v>
      </c>
      <c r="E258" s="152" t="s">
        <v>221</v>
      </c>
      <c r="F258" s="153" t="s">
        <v>133</v>
      </c>
      <c r="G258" s="147">
        <v>3462.9</v>
      </c>
      <c r="H258" s="147">
        <v>3073</v>
      </c>
      <c r="I258" s="147">
        <v>3073</v>
      </c>
    </row>
    <row r="259" spans="1:9" ht="30.75" customHeight="1">
      <c r="A259" s="162" t="s">
        <v>222</v>
      </c>
      <c r="B259" s="163">
        <v>907</v>
      </c>
      <c r="C259" s="164">
        <v>7</v>
      </c>
      <c r="D259" s="164">
        <v>9</v>
      </c>
      <c r="E259" s="152" t="s">
        <v>223</v>
      </c>
      <c r="F259" s="153" t="s">
        <v>125</v>
      </c>
      <c r="G259" s="147">
        <v>4250</v>
      </c>
      <c r="H259" s="147">
        <v>0</v>
      </c>
      <c r="I259" s="147">
        <v>0</v>
      </c>
    </row>
    <row r="260" spans="1:9" ht="47.25">
      <c r="A260" s="162" t="s">
        <v>224</v>
      </c>
      <c r="B260" s="163">
        <v>907</v>
      </c>
      <c r="C260" s="164">
        <v>7</v>
      </c>
      <c r="D260" s="164">
        <v>9</v>
      </c>
      <c r="E260" s="152" t="s">
        <v>225</v>
      </c>
      <c r="F260" s="153" t="s">
        <v>125</v>
      </c>
      <c r="G260" s="147">
        <v>250</v>
      </c>
      <c r="H260" s="147">
        <v>0</v>
      </c>
      <c r="I260" s="147">
        <v>0</v>
      </c>
    </row>
    <row r="261" spans="1:9" ht="31.5">
      <c r="A261" s="162" t="s">
        <v>132</v>
      </c>
      <c r="B261" s="163">
        <v>907</v>
      </c>
      <c r="C261" s="164">
        <v>7</v>
      </c>
      <c r="D261" s="164">
        <v>9</v>
      </c>
      <c r="E261" s="152" t="s">
        <v>225</v>
      </c>
      <c r="F261" s="153" t="s">
        <v>133</v>
      </c>
      <c r="G261" s="147">
        <v>250</v>
      </c>
      <c r="H261" s="147">
        <v>0</v>
      </c>
      <c r="I261" s="147">
        <v>0</v>
      </c>
    </row>
    <row r="262" spans="1:9" ht="47.25">
      <c r="A262" s="162" t="s">
        <v>226</v>
      </c>
      <c r="B262" s="163">
        <v>907</v>
      </c>
      <c r="C262" s="164">
        <v>7</v>
      </c>
      <c r="D262" s="164">
        <v>9</v>
      </c>
      <c r="E262" s="152" t="s">
        <v>227</v>
      </c>
      <c r="F262" s="153" t="s">
        <v>125</v>
      </c>
      <c r="G262" s="147">
        <v>2000</v>
      </c>
      <c r="H262" s="147">
        <v>0</v>
      </c>
      <c r="I262" s="147">
        <v>0</v>
      </c>
    </row>
    <row r="263" spans="1:9" ht="31.5">
      <c r="A263" s="162" t="s">
        <v>132</v>
      </c>
      <c r="B263" s="163">
        <v>907</v>
      </c>
      <c r="C263" s="164">
        <v>7</v>
      </c>
      <c r="D263" s="164">
        <v>9</v>
      </c>
      <c r="E263" s="152" t="s">
        <v>227</v>
      </c>
      <c r="F263" s="153" t="s">
        <v>133</v>
      </c>
      <c r="G263" s="147">
        <v>2000</v>
      </c>
      <c r="H263" s="147">
        <v>0</v>
      </c>
      <c r="I263" s="147">
        <v>0</v>
      </c>
    </row>
    <row r="264" spans="1:9" ht="47.25">
      <c r="A264" s="162" t="s">
        <v>228</v>
      </c>
      <c r="B264" s="163">
        <v>907</v>
      </c>
      <c r="C264" s="164">
        <v>7</v>
      </c>
      <c r="D264" s="164">
        <v>9</v>
      </c>
      <c r="E264" s="152" t="s">
        <v>229</v>
      </c>
      <c r="F264" s="153" t="s">
        <v>125</v>
      </c>
      <c r="G264" s="147">
        <v>2000</v>
      </c>
      <c r="H264" s="147">
        <v>0</v>
      </c>
      <c r="I264" s="147">
        <v>0</v>
      </c>
    </row>
    <row r="265" spans="1:9" ht="31.5">
      <c r="A265" s="162" t="s">
        <v>132</v>
      </c>
      <c r="B265" s="163">
        <v>907</v>
      </c>
      <c r="C265" s="164">
        <v>7</v>
      </c>
      <c r="D265" s="164">
        <v>9</v>
      </c>
      <c r="E265" s="152" t="s">
        <v>229</v>
      </c>
      <c r="F265" s="153" t="s">
        <v>133</v>
      </c>
      <c r="G265" s="147">
        <v>2000</v>
      </c>
      <c r="H265" s="147">
        <v>0</v>
      </c>
      <c r="I265" s="147">
        <v>0</v>
      </c>
    </row>
    <row r="266" spans="1:9" ht="31.5">
      <c r="A266" s="162" t="s">
        <v>764</v>
      </c>
      <c r="B266" s="163">
        <v>907</v>
      </c>
      <c r="C266" s="164">
        <v>7</v>
      </c>
      <c r="D266" s="164">
        <v>9</v>
      </c>
      <c r="E266" s="152" t="s">
        <v>765</v>
      </c>
      <c r="F266" s="153" t="s">
        <v>125</v>
      </c>
      <c r="G266" s="147">
        <v>6124.3</v>
      </c>
      <c r="H266" s="147">
        <v>6032</v>
      </c>
      <c r="I266" s="147">
        <v>6032</v>
      </c>
    </row>
    <row r="267" spans="1:9" ht="93.75" customHeight="1">
      <c r="A267" s="162" t="s">
        <v>766</v>
      </c>
      <c r="B267" s="163">
        <v>907</v>
      </c>
      <c r="C267" s="164">
        <v>7</v>
      </c>
      <c r="D267" s="164">
        <v>9</v>
      </c>
      <c r="E267" s="152" t="s">
        <v>767</v>
      </c>
      <c r="F267" s="153" t="s">
        <v>125</v>
      </c>
      <c r="G267" s="147">
        <v>6124.3</v>
      </c>
      <c r="H267" s="147">
        <v>6032</v>
      </c>
      <c r="I267" s="147">
        <v>6032</v>
      </c>
    </row>
    <row r="268" spans="1:9" ht="78.75">
      <c r="A268" s="162" t="s">
        <v>146</v>
      </c>
      <c r="B268" s="163">
        <v>907</v>
      </c>
      <c r="C268" s="164">
        <v>7</v>
      </c>
      <c r="D268" s="164">
        <v>9</v>
      </c>
      <c r="E268" s="152" t="s">
        <v>767</v>
      </c>
      <c r="F268" s="153" t="s">
        <v>147</v>
      </c>
      <c r="G268" s="147">
        <v>6124.3</v>
      </c>
      <c r="H268" s="147">
        <v>6032</v>
      </c>
      <c r="I268" s="147">
        <v>6032</v>
      </c>
    </row>
    <row r="269" spans="1:9" ht="63">
      <c r="A269" s="162" t="s">
        <v>272</v>
      </c>
      <c r="B269" s="163">
        <v>907</v>
      </c>
      <c r="C269" s="164">
        <v>7</v>
      </c>
      <c r="D269" s="164">
        <v>9</v>
      </c>
      <c r="E269" s="152" t="s">
        <v>273</v>
      </c>
      <c r="F269" s="153" t="s">
        <v>125</v>
      </c>
      <c r="G269" s="147">
        <v>0.7</v>
      </c>
      <c r="H269" s="147">
        <v>0</v>
      </c>
      <c r="I269" s="147">
        <v>0</v>
      </c>
    </row>
    <row r="270" spans="1:9" ht="63">
      <c r="A270" s="162" t="s">
        <v>306</v>
      </c>
      <c r="B270" s="163">
        <v>907</v>
      </c>
      <c r="C270" s="164">
        <v>7</v>
      </c>
      <c r="D270" s="164">
        <v>9</v>
      </c>
      <c r="E270" s="152" t="s">
        <v>307</v>
      </c>
      <c r="F270" s="153" t="s">
        <v>125</v>
      </c>
      <c r="G270" s="147">
        <v>0.7</v>
      </c>
      <c r="H270" s="147">
        <v>0</v>
      </c>
      <c r="I270" s="147">
        <v>0</v>
      </c>
    </row>
    <row r="271" spans="1:9" ht="47.25">
      <c r="A271" s="162" t="s">
        <v>308</v>
      </c>
      <c r="B271" s="163">
        <v>907</v>
      </c>
      <c r="C271" s="164">
        <v>7</v>
      </c>
      <c r="D271" s="164">
        <v>9</v>
      </c>
      <c r="E271" s="152" t="s">
        <v>309</v>
      </c>
      <c r="F271" s="153" t="s">
        <v>125</v>
      </c>
      <c r="G271" s="147">
        <v>0.7</v>
      </c>
      <c r="H271" s="147">
        <v>0</v>
      </c>
      <c r="I271" s="147">
        <v>0</v>
      </c>
    </row>
    <row r="272" spans="1:9" ht="63">
      <c r="A272" s="162" t="s">
        <v>211</v>
      </c>
      <c r="B272" s="163">
        <v>907</v>
      </c>
      <c r="C272" s="164">
        <v>7</v>
      </c>
      <c r="D272" s="164">
        <v>9</v>
      </c>
      <c r="E272" s="152" t="s">
        <v>310</v>
      </c>
      <c r="F272" s="153" t="s">
        <v>125</v>
      </c>
      <c r="G272" s="147">
        <v>0.7</v>
      </c>
      <c r="H272" s="147">
        <v>0</v>
      </c>
      <c r="I272" s="147">
        <v>0</v>
      </c>
    </row>
    <row r="273" spans="1:9" ht="31.5">
      <c r="A273" s="162" t="s">
        <v>132</v>
      </c>
      <c r="B273" s="163">
        <v>907</v>
      </c>
      <c r="C273" s="164">
        <v>7</v>
      </c>
      <c r="D273" s="164">
        <v>9</v>
      </c>
      <c r="E273" s="152" t="s">
        <v>310</v>
      </c>
      <c r="F273" s="153" t="s">
        <v>133</v>
      </c>
      <c r="G273" s="147">
        <v>0.7</v>
      </c>
      <c r="H273" s="147">
        <v>0</v>
      </c>
      <c r="I273" s="147">
        <v>0</v>
      </c>
    </row>
    <row r="274" spans="1:9" ht="47.25">
      <c r="A274" s="162" t="s">
        <v>454</v>
      </c>
      <c r="B274" s="163">
        <v>907</v>
      </c>
      <c r="C274" s="164">
        <v>7</v>
      </c>
      <c r="D274" s="164">
        <v>9</v>
      </c>
      <c r="E274" s="152" t="s">
        <v>455</v>
      </c>
      <c r="F274" s="153" t="s">
        <v>125</v>
      </c>
      <c r="G274" s="147">
        <v>37.4</v>
      </c>
      <c r="H274" s="147">
        <v>37.299999999999997</v>
      </c>
      <c r="I274" s="147">
        <v>37.4</v>
      </c>
    </row>
    <row r="275" spans="1:9" ht="47.25">
      <c r="A275" s="162" t="s">
        <v>456</v>
      </c>
      <c r="B275" s="163">
        <v>907</v>
      </c>
      <c r="C275" s="164">
        <v>7</v>
      </c>
      <c r="D275" s="164">
        <v>9</v>
      </c>
      <c r="E275" s="152" t="s">
        <v>457</v>
      </c>
      <c r="F275" s="153" t="s">
        <v>125</v>
      </c>
      <c r="G275" s="147">
        <v>37.4</v>
      </c>
      <c r="H275" s="147">
        <v>37.299999999999997</v>
      </c>
      <c r="I275" s="147">
        <v>37.4</v>
      </c>
    </row>
    <row r="276" spans="1:9" ht="47.25">
      <c r="A276" s="162" t="s">
        <v>458</v>
      </c>
      <c r="B276" s="163">
        <v>907</v>
      </c>
      <c r="C276" s="164">
        <v>7</v>
      </c>
      <c r="D276" s="164">
        <v>9</v>
      </c>
      <c r="E276" s="152" t="s">
        <v>459</v>
      </c>
      <c r="F276" s="153" t="s">
        <v>125</v>
      </c>
      <c r="G276" s="147">
        <v>37.4</v>
      </c>
      <c r="H276" s="147">
        <v>37.299999999999997</v>
      </c>
      <c r="I276" s="147">
        <v>37.4</v>
      </c>
    </row>
    <row r="277" spans="1:9" ht="63">
      <c r="A277" s="162" t="s">
        <v>460</v>
      </c>
      <c r="B277" s="163">
        <v>907</v>
      </c>
      <c r="C277" s="164">
        <v>7</v>
      </c>
      <c r="D277" s="164">
        <v>9</v>
      </c>
      <c r="E277" s="152" t="s">
        <v>461</v>
      </c>
      <c r="F277" s="153" t="s">
        <v>125</v>
      </c>
      <c r="G277" s="147">
        <v>37.4</v>
      </c>
      <c r="H277" s="147">
        <v>37.299999999999997</v>
      </c>
      <c r="I277" s="147">
        <v>37.4</v>
      </c>
    </row>
    <row r="278" spans="1:9" ht="31.5">
      <c r="A278" s="162" t="s">
        <v>132</v>
      </c>
      <c r="B278" s="163">
        <v>907</v>
      </c>
      <c r="C278" s="164">
        <v>7</v>
      </c>
      <c r="D278" s="164">
        <v>9</v>
      </c>
      <c r="E278" s="152" t="s">
        <v>461</v>
      </c>
      <c r="F278" s="153" t="s">
        <v>133</v>
      </c>
      <c r="G278" s="147">
        <v>37.4</v>
      </c>
      <c r="H278" s="147">
        <v>37.299999999999997</v>
      </c>
      <c r="I278" s="147">
        <v>37.4</v>
      </c>
    </row>
    <row r="279" spans="1:9">
      <c r="A279" s="162" t="s">
        <v>652</v>
      </c>
      <c r="B279" s="163">
        <v>907</v>
      </c>
      <c r="C279" s="164">
        <v>10</v>
      </c>
      <c r="D279" s="164">
        <v>0</v>
      </c>
      <c r="E279" s="152" t="s">
        <v>125</v>
      </c>
      <c r="F279" s="153" t="s">
        <v>125</v>
      </c>
      <c r="G279" s="147">
        <v>13237.6</v>
      </c>
      <c r="H279" s="147">
        <v>13237.6</v>
      </c>
      <c r="I279" s="147">
        <v>13237.6</v>
      </c>
    </row>
    <row r="280" spans="1:9">
      <c r="A280" s="162" t="s">
        <v>173</v>
      </c>
      <c r="B280" s="163">
        <v>907</v>
      </c>
      <c r="C280" s="164">
        <v>10</v>
      </c>
      <c r="D280" s="164">
        <v>4</v>
      </c>
      <c r="E280" s="152" t="s">
        <v>125</v>
      </c>
      <c r="F280" s="153" t="s">
        <v>125</v>
      </c>
      <c r="G280" s="147">
        <v>13237.6</v>
      </c>
      <c r="H280" s="147">
        <v>13237.6</v>
      </c>
      <c r="I280" s="147">
        <v>13237.6</v>
      </c>
    </row>
    <row r="281" spans="1:9" ht="31.5">
      <c r="A281" s="162" t="s">
        <v>123</v>
      </c>
      <c r="B281" s="163">
        <v>907</v>
      </c>
      <c r="C281" s="164">
        <v>10</v>
      </c>
      <c r="D281" s="164">
        <v>4</v>
      </c>
      <c r="E281" s="152" t="s">
        <v>124</v>
      </c>
      <c r="F281" s="153" t="s">
        <v>125</v>
      </c>
      <c r="G281" s="147">
        <v>13237.6</v>
      </c>
      <c r="H281" s="147">
        <v>13237.6</v>
      </c>
      <c r="I281" s="147">
        <v>13237.6</v>
      </c>
    </row>
    <row r="282" spans="1:9" ht="31.5">
      <c r="A282" s="162" t="s">
        <v>126</v>
      </c>
      <c r="B282" s="163">
        <v>907</v>
      </c>
      <c r="C282" s="164">
        <v>10</v>
      </c>
      <c r="D282" s="164">
        <v>4</v>
      </c>
      <c r="E282" s="152" t="s">
        <v>127</v>
      </c>
      <c r="F282" s="153" t="s">
        <v>125</v>
      </c>
      <c r="G282" s="147">
        <v>13237.6</v>
      </c>
      <c r="H282" s="147">
        <v>13237.6</v>
      </c>
      <c r="I282" s="147">
        <v>13237.6</v>
      </c>
    </row>
    <row r="283" spans="1:9" ht="31.5">
      <c r="A283" s="162" t="s">
        <v>150</v>
      </c>
      <c r="B283" s="163">
        <v>907</v>
      </c>
      <c r="C283" s="164">
        <v>10</v>
      </c>
      <c r="D283" s="164">
        <v>4</v>
      </c>
      <c r="E283" s="152" t="s">
        <v>151</v>
      </c>
      <c r="F283" s="153" t="s">
        <v>125</v>
      </c>
      <c r="G283" s="147">
        <v>13237.6</v>
      </c>
      <c r="H283" s="147">
        <v>13237.6</v>
      </c>
      <c r="I283" s="147">
        <v>13237.6</v>
      </c>
    </row>
    <row r="284" spans="1:9" ht="63">
      <c r="A284" s="162" t="s">
        <v>171</v>
      </c>
      <c r="B284" s="163">
        <v>907</v>
      </c>
      <c r="C284" s="164">
        <v>10</v>
      </c>
      <c r="D284" s="164">
        <v>4</v>
      </c>
      <c r="E284" s="152" t="s">
        <v>172</v>
      </c>
      <c r="F284" s="153" t="s">
        <v>125</v>
      </c>
      <c r="G284" s="147">
        <v>13237.6</v>
      </c>
      <c r="H284" s="147">
        <v>13237.6</v>
      </c>
      <c r="I284" s="147">
        <v>13237.6</v>
      </c>
    </row>
    <row r="285" spans="1:9" ht="31.5">
      <c r="A285" s="162" t="s">
        <v>132</v>
      </c>
      <c r="B285" s="163">
        <v>907</v>
      </c>
      <c r="C285" s="164">
        <v>10</v>
      </c>
      <c r="D285" s="164">
        <v>4</v>
      </c>
      <c r="E285" s="152" t="s">
        <v>172</v>
      </c>
      <c r="F285" s="153" t="s">
        <v>133</v>
      </c>
      <c r="G285" s="147">
        <v>13237.6</v>
      </c>
      <c r="H285" s="147">
        <v>13237.6</v>
      </c>
      <c r="I285" s="147">
        <v>13237.6</v>
      </c>
    </row>
    <row r="286" spans="1:9" s="157" customFormat="1" ht="17.25" customHeight="1">
      <c r="A286" s="165" t="s">
        <v>653</v>
      </c>
      <c r="B286" s="166">
        <v>910</v>
      </c>
      <c r="C286" s="167">
        <v>0</v>
      </c>
      <c r="D286" s="167">
        <v>0</v>
      </c>
      <c r="E286" s="149" t="s">
        <v>125</v>
      </c>
      <c r="F286" s="150" t="s">
        <v>125</v>
      </c>
      <c r="G286" s="145">
        <v>218673.8</v>
      </c>
      <c r="H286" s="145">
        <v>175202.2</v>
      </c>
      <c r="I286" s="145">
        <v>181367.8</v>
      </c>
    </row>
    <row r="287" spans="1:9">
      <c r="A287" s="162" t="s">
        <v>654</v>
      </c>
      <c r="B287" s="163">
        <v>910</v>
      </c>
      <c r="C287" s="164">
        <v>1</v>
      </c>
      <c r="D287" s="164">
        <v>0</v>
      </c>
      <c r="E287" s="152" t="s">
        <v>125</v>
      </c>
      <c r="F287" s="153" t="s">
        <v>125</v>
      </c>
      <c r="G287" s="147">
        <v>62522.5</v>
      </c>
      <c r="H287" s="147">
        <v>49312.9</v>
      </c>
      <c r="I287" s="147">
        <v>54020.5</v>
      </c>
    </row>
    <row r="288" spans="1:9" ht="47.25">
      <c r="A288" s="162" t="s">
        <v>337</v>
      </c>
      <c r="B288" s="163">
        <v>910</v>
      </c>
      <c r="C288" s="164">
        <v>1</v>
      </c>
      <c r="D288" s="164">
        <v>6</v>
      </c>
      <c r="E288" s="152" t="s">
        <v>125</v>
      </c>
      <c r="F288" s="153" t="s">
        <v>125</v>
      </c>
      <c r="G288" s="147">
        <v>19101.5</v>
      </c>
      <c r="H288" s="147">
        <v>13409.5</v>
      </c>
      <c r="I288" s="147">
        <v>14668.9</v>
      </c>
    </row>
    <row r="289" spans="1:9" ht="47.25">
      <c r="A289" s="162" t="s">
        <v>329</v>
      </c>
      <c r="B289" s="163">
        <v>910</v>
      </c>
      <c r="C289" s="164">
        <v>1</v>
      </c>
      <c r="D289" s="164">
        <v>6</v>
      </c>
      <c r="E289" s="152" t="s">
        <v>330</v>
      </c>
      <c r="F289" s="153" t="s">
        <v>125</v>
      </c>
      <c r="G289" s="147">
        <v>19101.5</v>
      </c>
      <c r="H289" s="147">
        <v>13409.5</v>
      </c>
      <c r="I289" s="147">
        <v>14668.9</v>
      </c>
    </row>
    <row r="290" spans="1:9" ht="78.75">
      <c r="A290" s="162" t="s">
        <v>331</v>
      </c>
      <c r="B290" s="163">
        <v>910</v>
      </c>
      <c r="C290" s="164">
        <v>1</v>
      </c>
      <c r="D290" s="164">
        <v>6</v>
      </c>
      <c r="E290" s="152" t="s">
        <v>332</v>
      </c>
      <c r="F290" s="153" t="s">
        <v>125</v>
      </c>
      <c r="G290" s="147">
        <v>19101.5</v>
      </c>
      <c r="H290" s="147">
        <v>13409.5</v>
      </c>
      <c r="I290" s="147">
        <v>14668.9</v>
      </c>
    </row>
    <row r="291" spans="1:9" ht="94.5">
      <c r="A291" s="162" t="s">
        <v>333</v>
      </c>
      <c r="B291" s="163">
        <v>910</v>
      </c>
      <c r="C291" s="164">
        <v>1</v>
      </c>
      <c r="D291" s="164">
        <v>6</v>
      </c>
      <c r="E291" s="152" t="s">
        <v>334</v>
      </c>
      <c r="F291" s="153" t="s">
        <v>125</v>
      </c>
      <c r="G291" s="147">
        <v>19101.5</v>
      </c>
      <c r="H291" s="147">
        <v>13409.5</v>
      </c>
      <c r="I291" s="147">
        <v>14668.9</v>
      </c>
    </row>
    <row r="292" spans="1:9" ht="31.5">
      <c r="A292" s="162" t="s">
        <v>268</v>
      </c>
      <c r="B292" s="163">
        <v>910</v>
      </c>
      <c r="C292" s="164">
        <v>1</v>
      </c>
      <c r="D292" s="164">
        <v>6</v>
      </c>
      <c r="E292" s="152" t="s">
        <v>336</v>
      </c>
      <c r="F292" s="153" t="s">
        <v>125</v>
      </c>
      <c r="G292" s="147">
        <v>5161.6000000000004</v>
      </c>
      <c r="H292" s="147">
        <v>2462.6999999999998</v>
      </c>
      <c r="I292" s="147">
        <v>2553.6999999999998</v>
      </c>
    </row>
    <row r="293" spans="1:9" ht="78.75">
      <c r="A293" s="162" t="s">
        <v>146</v>
      </c>
      <c r="B293" s="163">
        <v>910</v>
      </c>
      <c r="C293" s="164">
        <v>1</v>
      </c>
      <c r="D293" s="164">
        <v>6</v>
      </c>
      <c r="E293" s="152" t="s">
        <v>336</v>
      </c>
      <c r="F293" s="153" t="s">
        <v>147</v>
      </c>
      <c r="G293" s="147">
        <v>2627</v>
      </c>
      <c r="H293" s="147">
        <v>0</v>
      </c>
      <c r="I293" s="147">
        <v>0</v>
      </c>
    </row>
    <row r="294" spans="1:9" ht="31.5">
      <c r="A294" s="162" t="s">
        <v>132</v>
      </c>
      <c r="B294" s="163">
        <v>910</v>
      </c>
      <c r="C294" s="164">
        <v>1</v>
      </c>
      <c r="D294" s="164">
        <v>6</v>
      </c>
      <c r="E294" s="152" t="s">
        <v>336</v>
      </c>
      <c r="F294" s="153" t="s">
        <v>133</v>
      </c>
      <c r="G294" s="147">
        <v>2534.6</v>
      </c>
      <c r="H294" s="147">
        <v>2462.6999999999998</v>
      </c>
      <c r="I294" s="147">
        <v>2553.6999999999998</v>
      </c>
    </row>
    <row r="295" spans="1:9" ht="93" customHeight="1">
      <c r="A295" s="162" t="s">
        <v>339</v>
      </c>
      <c r="B295" s="163">
        <v>910</v>
      </c>
      <c r="C295" s="164">
        <v>1</v>
      </c>
      <c r="D295" s="164">
        <v>6</v>
      </c>
      <c r="E295" s="152" t="s">
        <v>340</v>
      </c>
      <c r="F295" s="153" t="s">
        <v>125</v>
      </c>
      <c r="G295" s="147">
        <v>57.9</v>
      </c>
      <c r="H295" s="147">
        <v>47.8</v>
      </c>
      <c r="I295" s="147">
        <v>49.2</v>
      </c>
    </row>
    <row r="296" spans="1:9" ht="78.75">
      <c r="A296" s="162" t="s">
        <v>146</v>
      </c>
      <c r="B296" s="163">
        <v>910</v>
      </c>
      <c r="C296" s="164">
        <v>1</v>
      </c>
      <c r="D296" s="164">
        <v>6</v>
      </c>
      <c r="E296" s="152" t="s">
        <v>340</v>
      </c>
      <c r="F296" s="153" t="s">
        <v>147</v>
      </c>
      <c r="G296" s="147">
        <v>57.9</v>
      </c>
      <c r="H296" s="147">
        <v>47.8</v>
      </c>
      <c r="I296" s="147">
        <v>49.2</v>
      </c>
    </row>
    <row r="297" spans="1:9" ht="172.5" customHeight="1">
      <c r="A297" s="162" t="s">
        <v>197</v>
      </c>
      <c r="B297" s="163">
        <v>910</v>
      </c>
      <c r="C297" s="164">
        <v>1</v>
      </c>
      <c r="D297" s="164">
        <v>6</v>
      </c>
      <c r="E297" s="152" t="s">
        <v>341</v>
      </c>
      <c r="F297" s="153" t="s">
        <v>125</v>
      </c>
      <c r="G297" s="147">
        <v>13882</v>
      </c>
      <c r="H297" s="147">
        <v>10899</v>
      </c>
      <c r="I297" s="147">
        <v>12066</v>
      </c>
    </row>
    <row r="298" spans="1:9" ht="78.75">
      <c r="A298" s="162" t="s">
        <v>146</v>
      </c>
      <c r="B298" s="163">
        <v>910</v>
      </c>
      <c r="C298" s="164">
        <v>1</v>
      </c>
      <c r="D298" s="164">
        <v>6</v>
      </c>
      <c r="E298" s="152" t="s">
        <v>341</v>
      </c>
      <c r="F298" s="153" t="s">
        <v>147</v>
      </c>
      <c r="G298" s="147">
        <v>13882</v>
      </c>
      <c r="H298" s="147">
        <v>10899</v>
      </c>
      <c r="I298" s="147">
        <v>12066</v>
      </c>
    </row>
    <row r="299" spans="1:9">
      <c r="A299" s="162" t="s">
        <v>278</v>
      </c>
      <c r="B299" s="163">
        <v>910</v>
      </c>
      <c r="C299" s="164">
        <v>1</v>
      </c>
      <c r="D299" s="164">
        <v>13</v>
      </c>
      <c r="E299" s="152" t="s">
        <v>125</v>
      </c>
      <c r="F299" s="153" t="s">
        <v>125</v>
      </c>
      <c r="G299" s="147">
        <v>43421</v>
      </c>
      <c r="H299" s="147">
        <v>35903.4</v>
      </c>
      <c r="I299" s="147">
        <v>39351.599999999999</v>
      </c>
    </row>
    <row r="300" spans="1:9" ht="47.25">
      <c r="A300" s="162" t="s">
        <v>329</v>
      </c>
      <c r="B300" s="163">
        <v>910</v>
      </c>
      <c r="C300" s="164">
        <v>1</v>
      </c>
      <c r="D300" s="164">
        <v>13</v>
      </c>
      <c r="E300" s="152" t="s">
        <v>330</v>
      </c>
      <c r="F300" s="153" t="s">
        <v>125</v>
      </c>
      <c r="G300" s="147">
        <v>36702.9</v>
      </c>
      <c r="H300" s="147">
        <v>30305.7</v>
      </c>
      <c r="I300" s="147">
        <v>33753.9</v>
      </c>
    </row>
    <row r="301" spans="1:9" ht="78.75">
      <c r="A301" s="162" t="s">
        <v>331</v>
      </c>
      <c r="B301" s="163">
        <v>910</v>
      </c>
      <c r="C301" s="164">
        <v>1</v>
      </c>
      <c r="D301" s="164">
        <v>13</v>
      </c>
      <c r="E301" s="152" t="s">
        <v>332</v>
      </c>
      <c r="F301" s="153" t="s">
        <v>125</v>
      </c>
      <c r="G301" s="147">
        <v>36702.9</v>
      </c>
      <c r="H301" s="147">
        <v>30305.7</v>
      </c>
      <c r="I301" s="147">
        <v>33753.9</v>
      </c>
    </row>
    <row r="302" spans="1:9" ht="94.5">
      <c r="A302" s="162" t="s">
        <v>333</v>
      </c>
      <c r="B302" s="163">
        <v>910</v>
      </c>
      <c r="C302" s="164">
        <v>1</v>
      </c>
      <c r="D302" s="164">
        <v>13</v>
      </c>
      <c r="E302" s="152" t="s">
        <v>334</v>
      </c>
      <c r="F302" s="153" t="s">
        <v>125</v>
      </c>
      <c r="G302" s="147">
        <v>36702.9</v>
      </c>
      <c r="H302" s="147">
        <v>30305.7</v>
      </c>
      <c r="I302" s="147">
        <v>33753.9</v>
      </c>
    </row>
    <row r="303" spans="1:9" ht="15.75" customHeight="1">
      <c r="A303" s="162" t="s">
        <v>140</v>
      </c>
      <c r="B303" s="163">
        <v>910</v>
      </c>
      <c r="C303" s="164">
        <v>1</v>
      </c>
      <c r="D303" s="164">
        <v>13</v>
      </c>
      <c r="E303" s="152" t="s">
        <v>338</v>
      </c>
      <c r="F303" s="153" t="s">
        <v>125</v>
      </c>
      <c r="G303" s="147">
        <v>1725</v>
      </c>
      <c r="H303" s="147">
        <v>1463.4</v>
      </c>
      <c r="I303" s="147">
        <v>1463.4</v>
      </c>
    </row>
    <row r="304" spans="1:9" ht="31.5">
      <c r="A304" s="162" t="s">
        <v>132</v>
      </c>
      <c r="B304" s="163">
        <v>910</v>
      </c>
      <c r="C304" s="164">
        <v>1</v>
      </c>
      <c r="D304" s="164">
        <v>13</v>
      </c>
      <c r="E304" s="152" t="s">
        <v>338</v>
      </c>
      <c r="F304" s="153" t="s">
        <v>133</v>
      </c>
      <c r="G304" s="147">
        <v>1725</v>
      </c>
      <c r="H304" s="147">
        <v>1463.4</v>
      </c>
      <c r="I304" s="147">
        <v>1463.4</v>
      </c>
    </row>
    <row r="305" spans="1:9" ht="172.5" customHeight="1">
      <c r="A305" s="162" t="s">
        <v>197</v>
      </c>
      <c r="B305" s="163">
        <v>910</v>
      </c>
      <c r="C305" s="164">
        <v>1</v>
      </c>
      <c r="D305" s="164">
        <v>13</v>
      </c>
      <c r="E305" s="152" t="s">
        <v>341</v>
      </c>
      <c r="F305" s="153" t="s">
        <v>125</v>
      </c>
      <c r="G305" s="147">
        <v>34977.9</v>
      </c>
      <c r="H305" s="147">
        <v>28842.3</v>
      </c>
      <c r="I305" s="147">
        <v>32290.5</v>
      </c>
    </row>
    <row r="306" spans="1:9" ht="78.75">
      <c r="A306" s="162" t="s">
        <v>146</v>
      </c>
      <c r="B306" s="163">
        <v>910</v>
      </c>
      <c r="C306" s="164">
        <v>1</v>
      </c>
      <c r="D306" s="164">
        <v>13</v>
      </c>
      <c r="E306" s="152" t="s">
        <v>341</v>
      </c>
      <c r="F306" s="153" t="s">
        <v>147</v>
      </c>
      <c r="G306" s="147">
        <v>34975.599999999999</v>
      </c>
      <c r="H306" s="147">
        <v>28842.3</v>
      </c>
      <c r="I306" s="147">
        <v>32290.5</v>
      </c>
    </row>
    <row r="307" spans="1:9" ht="31.5">
      <c r="A307" s="162" t="s">
        <v>176</v>
      </c>
      <c r="B307" s="163">
        <v>910</v>
      </c>
      <c r="C307" s="164">
        <v>1</v>
      </c>
      <c r="D307" s="164">
        <v>13</v>
      </c>
      <c r="E307" s="152" t="s">
        <v>341</v>
      </c>
      <c r="F307" s="153" t="s">
        <v>177</v>
      </c>
      <c r="G307" s="147">
        <v>2.2999999999999998</v>
      </c>
      <c r="H307" s="147">
        <v>0</v>
      </c>
      <c r="I307" s="147">
        <v>0</v>
      </c>
    </row>
    <row r="308" spans="1:9">
      <c r="A308" s="162" t="s">
        <v>595</v>
      </c>
      <c r="B308" s="163">
        <v>910</v>
      </c>
      <c r="C308" s="164">
        <v>1</v>
      </c>
      <c r="D308" s="164">
        <v>13</v>
      </c>
      <c r="E308" s="152" t="s">
        <v>596</v>
      </c>
      <c r="F308" s="153" t="s">
        <v>125</v>
      </c>
      <c r="G308" s="147">
        <v>6718.1</v>
      </c>
      <c r="H308" s="147">
        <v>5597.7</v>
      </c>
      <c r="I308" s="147">
        <v>5597.7</v>
      </c>
    </row>
    <row r="309" spans="1:9" ht="47.25">
      <c r="A309" s="162" t="s">
        <v>635</v>
      </c>
      <c r="B309" s="163">
        <v>910</v>
      </c>
      <c r="C309" s="164">
        <v>1</v>
      </c>
      <c r="D309" s="164">
        <v>13</v>
      </c>
      <c r="E309" s="152" t="s">
        <v>636</v>
      </c>
      <c r="F309" s="153" t="s">
        <v>125</v>
      </c>
      <c r="G309" s="147">
        <v>6718.1</v>
      </c>
      <c r="H309" s="147">
        <v>5597.7</v>
      </c>
      <c r="I309" s="147">
        <v>5597.7</v>
      </c>
    </row>
    <row r="310" spans="1:9" ht="47.25">
      <c r="A310" s="162" t="s">
        <v>637</v>
      </c>
      <c r="B310" s="163">
        <v>910</v>
      </c>
      <c r="C310" s="164">
        <v>1</v>
      </c>
      <c r="D310" s="164">
        <v>13</v>
      </c>
      <c r="E310" s="152" t="s">
        <v>638</v>
      </c>
      <c r="F310" s="153" t="s">
        <v>125</v>
      </c>
      <c r="G310" s="147">
        <v>6718.1</v>
      </c>
      <c r="H310" s="147">
        <v>5597.7</v>
      </c>
      <c r="I310" s="147">
        <v>5597.7</v>
      </c>
    </row>
    <row r="311" spans="1:9" ht="78.75">
      <c r="A311" s="162" t="s">
        <v>639</v>
      </c>
      <c r="B311" s="163">
        <v>910</v>
      </c>
      <c r="C311" s="164">
        <v>1</v>
      </c>
      <c r="D311" s="164">
        <v>13</v>
      </c>
      <c r="E311" s="152" t="s">
        <v>640</v>
      </c>
      <c r="F311" s="153" t="s">
        <v>125</v>
      </c>
      <c r="G311" s="147">
        <v>6718.1</v>
      </c>
      <c r="H311" s="147">
        <v>0</v>
      </c>
      <c r="I311" s="147">
        <v>0</v>
      </c>
    </row>
    <row r="312" spans="1:9">
      <c r="A312" s="162" t="s">
        <v>142</v>
      </c>
      <c r="B312" s="163">
        <v>910</v>
      </c>
      <c r="C312" s="164">
        <v>1</v>
      </c>
      <c r="D312" s="164">
        <v>13</v>
      </c>
      <c r="E312" s="152" t="s">
        <v>640</v>
      </c>
      <c r="F312" s="153" t="s">
        <v>143</v>
      </c>
      <c r="G312" s="147">
        <v>6718.1</v>
      </c>
      <c r="H312" s="147">
        <v>0</v>
      </c>
      <c r="I312" s="147">
        <v>0</v>
      </c>
    </row>
    <row r="313" spans="1:9" ht="31.5">
      <c r="A313" s="162" t="s">
        <v>641</v>
      </c>
      <c r="B313" s="163">
        <v>910</v>
      </c>
      <c r="C313" s="164">
        <v>1</v>
      </c>
      <c r="D313" s="164">
        <v>13</v>
      </c>
      <c r="E313" s="152" t="s">
        <v>642</v>
      </c>
      <c r="F313" s="153" t="s">
        <v>125</v>
      </c>
      <c r="G313" s="147">
        <v>0</v>
      </c>
      <c r="H313" s="147">
        <v>5597.7</v>
      </c>
      <c r="I313" s="147">
        <v>5597.7</v>
      </c>
    </row>
    <row r="314" spans="1:9">
      <c r="A314" s="162" t="s">
        <v>142</v>
      </c>
      <c r="B314" s="163">
        <v>910</v>
      </c>
      <c r="C314" s="164">
        <v>1</v>
      </c>
      <c r="D314" s="164">
        <v>13</v>
      </c>
      <c r="E314" s="152" t="s">
        <v>642</v>
      </c>
      <c r="F314" s="153" t="s">
        <v>143</v>
      </c>
      <c r="G314" s="147">
        <v>0</v>
      </c>
      <c r="H314" s="147">
        <v>5597.7</v>
      </c>
      <c r="I314" s="147">
        <v>5597.7</v>
      </c>
    </row>
    <row r="315" spans="1:9">
      <c r="A315" s="162" t="s">
        <v>649</v>
      </c>
      <c r="B315" s="163">
        <v>910</v>
      </c>
      <c r="C315" s="164">
        <v>7</v>
      </c>
      <c r="D315" s="164">
        <v>0</v>
      </c>
      <c r="E315" s="152" t="s">
        <v>125</v>
      </c>
      <c r="F315" s="153" t="s">
        <v>125</v>
      </c>
      <c r="G315" s="147">
        <v>45</v>
      </c>
      <c r="H315" s="147">
        <v>16</v>
      </c>
      <c r="I315" s="147">
        <v>0</v>
      </c>
    </row>
    <row r="316" spans="1:9" ht="31.5">
      <c r="A316" s="162" t="s">
        <v>139</v>
      </c>
      <c r="B316" s="163">
        <v>910</v>
      </c>
      <c r="C316" s="164">
        <v>7</v>
      </c>
      <c r="D316" s="164">
        <v>5</v>
      </c>
      <c r="E316" s="152" t="s">
        <v>125</v>
      </c>
      <c r="F316" s="153" t="s">
        <v>125</v>
      </c>
      <c r="G316" s="147">
        <v>45</v>
      </c>
      <c r="H316" s="147">
        <v>16</v>
      </c>
      <c r="I316" s="147">
        <v>0</v>
      </c>
    </row>
    <row r="317" spans="1:9" ht="47.25">
      <c r="A317" s="162" t="s">
        <v>329</v>
      </c>
      <c r="B317" s="163">
        <v>910</v>
      </c>
      <c r="C317" s="164">
        <v>7</v>
      </c>
      <c r="D317" s="164">
        <v>5</v>
      </c>
      <c r="E317" s="152" t="s">
        <v>330</v>
      </c>
      <c r="F317" s="153" t="s">
        <v>125</v>
      </c>
      <c r="G317" s="147">
        <v>45</v>
      </c>
      <c r="H317" s="147">
        <v>16</v>
      </c>
      <c r="I317" s="147">
        <v>0</v>
      </c>
    </row>
    <row r="318" spans="1:9" ht="78.75">
      <c r="A318" s="162" t="s">
        <v>331</v>
      </c>
      <c r="B318" s="163">
        <v>910</v>
      </c>
      <c r="C318" s="164">
        <v>7</v>
      </c>
      <c r="D318" s="164">
        <v>5</v>
      </c>
      <c r="E318" s="152" t="s">
        <v>332</v>
      </c>
      <c r="F318" s="153" t="s">
        <v>125</v>
      </c>
      <c r="G318" s="147">
        <v>45</v>
      </c>
      <c r="H318" s="147">
        <v>16</v>
      </c>
      <c r="I318" s="147">
        <v>0</v>
      </c>
    </row>
    <row r="319" spans="1:9" ht="94.5">
      <c r="A319" s="162" t="s">
        <v>333</v>
      </c>
      <c r="B319" s="163">
        <v>910</v>
      </c>
      <c r="C319" s="164">
        <v>7</v>
      </c>
      <c r="D319" s="164">
        <v>5</v>
      </c>
      <c r="E319" s="152" t="s">
        <v>334</v>
      </c>
      <c r="F319" s="153" t="s">
        <v>125</v>
      </c>
      <c r="G319" s="147">
        <v>45</v>
      </c>
      <c r="H319" s="147">
        <v>16</v>
      </c>
      <c r="I319" s="147">
        <v>0</v>
      </c>
    </row>
    <row r="320" spans="1:9" ht="31.5">
      <c r="A320" s="162" t="s">
        <v>137</v>
      </c>
      <c r="B320" s="163">
        <v>910</v>
      </c>
      <c r="C320" s="164">
        <v>7</v>
      </c>
      <c r="D320" s="164">
        <v>5</v>
      </c>
      <c r="E320" s="152" t="s">
        <v>335</v>
      </c>
      <c r="F320" s="153" t="s">
        <v>125</v>
      </c>
      <c r="G320" s="147">
        <v>45</v>
      </c>
      <c r="H320" s="147">
        <v>16</v>
      </c>
      <c r="I320" s="147">
        <v>0</v>
      </c>
    </row>
    <row r="321" spans="1:9" ht="31.5">
      <c r="A321" s="162" t="s">
        <v>132</v>
      </c>
      <c r="B321" s="163">
        <v>910</v>
      </c>
      <c r="C321" s="164">
        <v>7</v>
      </c>
      <c r="D321" s="164">
        <v>5</v>
      </c>
      <c r="E321" s="152" t="s">
        <v>335</v>
      </c>
      <c r="F321" s="153" t="s">
        <v>133</v>
      </c>
      <c r="G321" s="147">
        <v>45</v>
      </c>
      <c r="H321" s="147">
        <v>16</v>
      </c>
      <c r="I321" s="147">
        <v>0</v>
      </c>
    </row>
    <row r="322" spans="1:9" ht="31.5">
      <c r="A322" s="162" t="s">
        <v>655</v>
      </c>
      <c r="B322" s="163">
        <v>910</v>
      </c>
      <c r="C322" s="164">
        <v>13</v>
      </c>
      <c r="D322" s="164">
        <v>0</v>
      </c>
      <c r="E322" s="152" t="s">
        <v>125</v>
      </c>
      <c r="F322" s="153" t="s">
        <v>125</v>
      </c>
      <c r="G322" s="147">
        <v>0</v>
      </c>
      <c r="H322" s="147">
        <v>172.1</v>
      </c>
      <c r="I322" s="147">
        <v>367.8</v>
      </c>
    </row>
    <row r="323" spans="1:9" ht="31.5">
      <c r="A323" s="162" t="s">
        <v>348</v>
      </c>
      <c r="B323" s="163">
        <v>910</v>
      </c>
      <c r="C323" s="164">
        <v>13</v>
      </c>
      <c r="D323" s="164">
        <v>1</v>
      </c>
      <c r="E323" s="152" t="s">
        <v>125</v>
      </c>
      <c r="F323" s="153" t="s">
        <v>125</v>
      </c>
      <c r="G323" s="147">
        <v>0</v>
      </c>
      <c r="H323" s="147">
        <v>172.1</v>
      </c>
      <c r="I323" s="147">
        <v>367.8</v>
      </c>
    </row>
    <row r="324" spans="1:9" ht="47.25">
      <c r="A324" s="162" t="s">
        <v>329</v>
      </c>
      <c r="B324" s="163">
        <v>910</v>
      </c>
      <c r="C324" s="164">
        <v>13</v>
      </c>
      <c r="D324" s="164">
        <v>1</v>
      </c>
      <c r="E324" s="152" t="s">
        <v>330</v>
      </c>
      <c r="F324" s="153" t="s">
        <v>125</v>
      </c>
      <c r="G324" s="147">
        <v>0</v>
      </c>
      <c r="H324" s="147">
        <v>172.1</v>
      </c>
      <c r="I324" s="147">
        <v>367.8</v>
      </c>
    </row>
    <row r="325" spans="1:9" ht="78.75">
      <c r="A325" s="162" t="s">
        <v>331</v>
      </c>
      <c r="B325" s="163">
        <v>910</v>
      </c>
      <c r="C325" s="164">
        <v>13</v>
      </c>
      <c r="D325" s="164">
        <v>1</v>
      </c>
      <c r="E325" s="152" t="s">
        <v>332</v>
      </c>
      <c r="F325" s="153" t="s">
        <v>125</v>
      </c>
      <c r="G325" s="147">
        <v>0</v>
      </c>
      <c r="H325" s="147">
        <v>172.1</v>
      </c>
      <c r="I325" s="147">
        <v>367.8</v>
      </c>
    </row>
    <row r="326" spans="1:9" ht="31.5">
      <c r="A326" s="162" t="s">
        <v>342</v>
      </c>
      <c r="B326" s="163">
        <v>910</v>
      </c>
      <c r="C326" s="164">
        <v>13</v>
      </c>
      <c r="D326" s="164">
        <v>1</v>
      </c>
      <c r="E326" s="152" t="s">
        <v>343</v>
      </c>
      <c r="F326" s="153" t="s">
        <v>125</v>
      </c>
      <c r="G326" s="147">
        <v>0</v>
      </c>
      <c r="H326" s="147">
        <v>172.1</v>
      </c>
      <c r="I326" s="147">
        <v>367.8</v>
      </c>
    </row>
    <row r="327" spans="1:9">
      <c r="A327" s="162" t="s">
        <v>344</v>
      </c>
      <c r="B327" s="163">
        <v>910</v>
      </c>
      <c r="C327" s="164">
        <v>13</v>
      </c>
      <c r="D327" s="164">
        <v>1</v>
      </c>
      <c r="E327" s="152" t="s">
        <v>345</v>
      </c>
      <c r="F327" s="153" t="s">
        <v>125</v>
      </c>
      <c r="G327" s="147">
        <v>0</v>
      </c>
      <c r="H327" s="147">
        <v>172.1</v>
      </c>
      <c r="I327" s="147">
        <v>367.8</v>
      </c>
    </row>
    <row r="328" spans="1:9" ht="31.5">
      <c r="A328" s="162" t="s">
        <v>346</v>
      </c>
      <c r="B328" s="163">
        <v>910</v>
      </c>
      <c r="C328" s="164">
        <v>13</v>
      </c>
      <c r="D328" s="164">
        <v>1</v>
      </c>
      <c r="E328" s="152" t="s">
        <v>345</v>
      </c>
      <c r="F328" s="153" t="s">
        <v>347</v>
      </c>
      <c r="G328" s="147">
        <v>0</v>
      </c>
      <c r="H328" s="147">
        <v>172.1</v>
      </c>
      <c r="I328" s="147">
        <v>367.8</v>
      </c>
    </row>
    <row r="329" spans="1:9" ht="47.25">
      <c r="A329" s="162" t="s">
        <v>656</v>
      </c>
      <c r="B329" s="163">
        <v>910</v>
      </c>
      <c r="C329" s="164">
        <v>14</v>
      </c>
      <c r="D329" s="164">
        <v>0</v>
      </c>
      <c r="E329" s="152" t="s">
        <v>125</v>
      </c>
      <c r="F329" s="153" t="s">
        <v>125</v>
      </c>
      <c r="G329" s="147">
        <v>156106.29999999999</v>
      </c>
      <c r="H329" s="147">
        <v>125701.2</v>
      </c>
      <c r="I329" s="147">
        <v>126979.5</v>
      </c>
    </row>
    <row r="330" spans="1:9" ht="47.25">
      <c r="A330" s="162" t="s">
        <v>357</v>
      </c>
      <c r="B330" s="163">
        <v>910</v>
      </c>
      <c r="C330" s="164">
        <v>14</v>
      </c>
      <c r="D330" s="164">
        <v>1</v>
      </c>
      <c r="E330" s="152" t="s">
        <v>125</v>
      </c>
      <c r="F330" s="153" t="s">
        <v>125</v>
      </c>
      <c r="G330" s="147">
        <v>141971.29999999999</v>
      </c>
      <c r="H330" s="147">
        <v>116701.2</v>
      </c>
      <c r="I330" s="147">
        <v>117979.5</v>
      </c>
    </row>
    <row r="331" spans="1:9" ht="47.25">
      <c r="A331" s="162" t="s">
        <v>329</v>
      </c>
      <c r="B331" s="163">
        <v>910</v>
      </c>
      <c r="C331" s="164">
        <v>14</v>
      </c>
      <c r="D331" s="164">
        <v>1</v>
      </c>
      <c r="E331" s="152" t="s">
        <v>330</v>
      </c>
      <c r="F331" s="153" t="s">
        <v>125</v>
      </c>
      <c r="G331" s="147">
        <v>141971.29999999999</v>
      </c>
      <c r="H331" s="147">
        <v>116701.2</v>
      </c>
      <c r="I331" s="147">
        <v>117979.5</v>
      </c>
    </row>
    <row r="332" spans="1:9" ht="78.75">
      <c r="A332" s="162" t="s">
        <v>349</v>
      </c>
      <c r="B332" s="163">
        <v>910</v>
      </c>
      <c r="C332" s="164">
        <v>14</v>
      </c>
      <c r="D332" s="164">
        <v>1</v>
      </c>
      <c r="E332" s="152" t="s">
        <v>350</v>
      </c>
      <c r="F332" s="153" t="s">
        <v>125</v>
      </c>
      <c r="G332" s="147">
        <v>141971.29999999999</v>
      </c>
      <c r="H332" s="147">
        <v>116701.2</v>
      </c>
      <c r="I332" s="147">
        <v>117979.5</v>
      </c>
    </row>
    <row r="333" spans="1:9" ht="47.25">
      <c r="A333" s="162" t="s">
        <v>351</v>
      </c>
      <c r="B333" s="163">
        <v>910</v>
      </c>
      <c r="C333" s="164">
        <v>14</v>
      </c>
      <c r="D333" s="164">
        <v>1</v>
      </c>
      <c r="E333" s="152" t="s">
        <v>352</v>
      </c>
      <c r="F333" s="153" t="s">
        <v>125</v>
      </c>
      <c r="G333" s="147">
        <v>141971.29999999999</v>
      </c>
      <c r="H333" s="147">
        <v>116701.2</v>
      </c>
      <c r="I333" s="147">
        <v>117979.5</v>
      </c>
    </row>
    <row r="334" spans="1:9" ht="31.5">
      <c r="A334" s="162" t="s">
        <v>353</v>
      </c>
      <c r="B334" s="163">
        <v>910</v>
      </c>
      <c r="C334" s="164">
        <v>14</v>
      </c>
      <c r="D334" s="164">
        <v>1</v>
      </c>
      <c r="E334" s="152" t="s">
        <v>354</v>
      </c>
      <c r="F334" s="153" t="s">
        <v>125</v>
      </c>
      <c r="G334" s="147">
        <v>14171.4</v>
      </c>
      <c r="H334" s="147">
        <v>13724.5</v>
      </c>
      <c r="I334" s="147">
        <v>14984.4</v>
      </c>
    </row>
    <row r="335" spans="1:9">
      <c r="A335" s="162" t="s">
        <v>355</v>
      </c>
      <c r="B335" s="163">
        <v>910</v>
      </c>
      <c r="C335" s="164">
        <v>14</v>
      </c>
      <c r="D335" s="164">
        <v>1</v>
      </c>
      <c r="E335" s="152" t="s">
        <v>354</v>
      </c>
      <c r="F335" s="153" t="s">
        <v>356</v>
      </c>
      <c r="G335" s="147">
        <v>14171.4</v>
      </c>
      <c r="H335" s="147">
        <v>13724.5</v>
      </c>
      <c r="I335" s="147">
        <v>14984.4</v>
      </c>
    </row>
    <row r="336" spans="1:9" ht="93.75" customHeight="1">
      <c r="A336" s="162" t="s">
        <v>339</v>
      </c>
      <c r="B336" s="163">
        <v>910</v>
      </c>
      <c r="C336" s="164">
        <v>14</v>
      </c>
      <c r="D336" s="164">
        <v>1</v>
      </c>
      <c r="E336" s="152" t="s">
        <v>361</v>
      </c>
      <c r="F336" s="153" t="s">
        <v>125</v>
      </c>
      <c r="G336" s="147">
        <v>127799.9</v>
      </c>
      <c r="H336" s="147">
        <v>102976.7</v>
      </c>
      <c r="I336" s="147">
        <v>102995.1</v>
      </c>
    </row>
    <row r="337" spans="1:9">
      <c r="A337" s="162" t="s">
        <v>355</v>
      </c>
      <c r="B337" s="163">
        <v>910</v>
      </c>
      <c r="C337" s="164">
        <v>14</v>
      </c>
      <c r="D337" s="164">
        <v>1</v>
      </c>
      <c r="E337" s="152" t="s">
        <v>361</v>
      </c>
      <c r="F337" s="153" t="s">
        <v>356</v>
      </c>
      <c r="G337" s="147">
        <v>127799.9</v>
      </c>
      <c r="H337" s="147">
        <v>102976.7</v>
      </c>
      <c r="I337" s="147">
        <v>102995.1</v>
      </c>
    </row>
    <row r="338" spans="1:9" ht="31.5">
      <c r="A338" s="162" t="s">
        <v>360</v>
      </c>
      <c r="B338" s="163">
        <v>910</v>
      </c>
      <c r="C338" s="164">
        <v>14</v>
      </c>
      <c r="D338" s="164">
        <v>3</v>
      </c>
      <c r="E338" s="152" t="s">
        <v>125</v>
      </c>
      <c r="F338" s="153" t="s">
        <v>125</v>
      </c>
      <c r="G338" s="147">
        <v>14135</v>
      </c>
      <c r="H338" s="147">
        <v>9000</v>
      </c>
      <c r="I338" s="147">
        <v>9000</v>
      </c>
    </row>
    <row r="339" spans="1:9" ht="47.25">
      <c r="A339" s="162" t="s">
        <v>329</v>
      </c>
      <c r="B339" s="163">
        <v>910</v>
      </c>
      <c r="C339" s="164">
        <v>14</v>
      </c>
      <c r="D339" s="164">
        <v>3</v>
      </c>
      <c r="E339" s="152" t="s">
        <v>330</v>
      </c>
      <c r="F339" s="153" t="s">
        <v>125</v>
      </c>
      <c r="G339" s="147">
        <v>14135</v>
      </c>
      <c r="H339" s="147">
        <v>9000</v>
      </c>
      <c r="I339" s="147">
        <v>9000</v>
      </c>
    </row>
    <row r="340" spans="1:9" ht="63" customHeight="1">
      <c r="A340" s="162" t="s">
        <v>349</v>
      </c>
      <c r="B340" s="163">
        <v>910</v>
      </c>
      <c r="C340" s="164">
        <v>14</v>
      </c>
      <c r="D340" s="164">
        <v>3</v>
      </c>
      <c r="E340" s="152" t="s">
        <v>350</v>
      </c>
      <c r="F340" s="153" t="s">
        <v>125</v>
      </c>
      <c r="G340" s="147">
        <v>14135</v>
      </c>
      <c r="H340" s="147">
        <v>9000</v>
      </c>
      <c r="I340" s="147">
        <v>9000</v>
      </c>
    </row>
    <row r="341" spans="1:9" ht="47.25">
      <c r="A341" s="162" t="s">
        <v>351</v>
      </c>
      <c r="B341" s="163">
        <v>910</v>
      </c>
      <c r="C341" s="164">
        <v>14</v>
      </c>
      <c r="D341" s="164">
        <v>3</v>
      </c>
      <c r="E341" s="152" t="s">
        <v>352</v>
      </c>
      <c r="F341" s="153" t="s">
        <v>125</v>
      </c>
      <c r="G341" s="147">
        <v>14135</v>
      </c>
      <c r="H341" s="147">
        <v>9000</v>
      </c>
      <c r="I341" s="147">
        <v>9000</v>
      </c>
    </row>
    <row r="342" spans="1:9" ht="46.5" customHeight="1">
      <c r="A342" s="162" t="s">
        <v>358</v>
      </c>
      <c r="B342" s="163">
        <v>910</v>
      </c>
      <c r="C342" s="164">
        <v>14</v>
      </c>
      <c r="D342" s="164">
        <v>3</v>
      </c>
      <c r="E342" s="152" t="s">
        <v>359</v>
      </c>
      <c r="F342" s="153" t="s">
        <v>125</v>
      </c>
      <c r="G342" s="147">
        <v>14135</v>
      </c>
      <c r="H342" s="147">
        <v>9000</v>
      </c>
      <c r="I342" s="147">
        <v>9000</v>
      </c>
    </row>
    <row r="343" spans="1:9">
      <c r="A343" s="162" t="s">
        <v>355</v>
      </c>
      <c r="B343" s="163">
        <v>910</v>
      </c>
      <c r="C343" s="164">
        <v>14</v>
      </c>
      <c r="D343" s="164">
        <v>3</v>
      </c>
      <c r="E343" s="152" t="s">
        <v>359</v>
      </c>
      <c r="F343" s="153" t="s">
        <v>356</v>
      </c>
      <c r="G343" s="147">
        <v>14135</v>
      </c>
      <c r="H343" s="147">
        <v>9000</v>
      </c>
      <c r="I343" s="147">
        <v>9000</v>
      </c>
    </row>
    <row r="344" spans="1:9" s="157" customFormat="1" ht="31.5">
      <c r="A344" s="165" t="s">
        <v>657</v>
      </c>
      <c r="B344" s="166">
        <v>913</v>
      </c>
      <c r="C344" s="167">
        <v>0</v>
      </c>
      <c r="D344" s="167">
        <v>0</v>
      </c>
      <c r="E344" s="149" t="s">
        <v>125</v>
      </c>
      <c r="F344" s="150" t="s">
        <v>125</v>
      </c>
      <c r="G344" s="145">
        <v>53455.4</v>
      </c>
      <c r="H344" s="145">
        <v>44725.4</v>
      </c>
      <c r="I344" s="145">
        <v>48228.7</v>
      </c>
    </row>
    <row r="345" spans="1:9">
      <c r="A345" s="162" t="s">
        <v>654</v>
      </c>
      <c r="B345" s="163">
        <v>913</v>
      </c>
      <c r="C345" s="164">
        <v>1</v>
      </c>
      <c r="D345" s="164">
        <v>0</v>
      </c>
      <c r="E345" s="152" t="s">
        <v>125</v>
      </c>
      <c r="F345" s="153" t="s">
        <v>125</v>
      </c>
      <c r="G345" s="147">
        <v>49577.5</v>
      </c>
      <c r="H345" s="147">
        <v>40871.5</v>
      </c>
      <c r="I345" s="147">
        <v>44374.8</v>
      </c>
    </row>
    <row r="346" spans="1:9">
      <c r="A346" s="162" t="s">
        <v>278</v>
      </c>
      <c r="B346" s="163">
        <v>913</v>
      </c>
      <c r="C346" s="164">
        <v>1</v>
      </c>
      <c r="D346" s="164">
        <v>13</v>
      </c>
      <c r="E346" s="152" t="s">
        <v>125</v>
      </c>
      <c r="F346" s="153" t="s">
        <v>125</v>
      </c>
      <c r="G346" s="147">
        <v>49577.5</v>
      </c>
      <c r="H346" s="147">
        <v>40871.5</v>
      </c>
      <c r="I346" s="147">
        <v>44374.8</v>
      </c>
    </row>
    <row r="347" spans="1:9" ht="47.25">
      <c r="A347" s="162" t="s">
        <v>362</v>
      </c>
      <c r="B347" s="163">
        <v>913</v>
      </c>
      <c r="C347" s="164">
        <v>1</v>
      </c>
      <c r="D347" s="164">
        <v>13</v>
      </c>
      <c r="E347" s="152" t="s">
        <v>363</v>
      </c>
      <c r="F347" s="153" t="s">
        <v>125</v>
      </c>
      <c r="G347" s="147">
        <v>49577.5</v>
      </c>
      <c r="H347" s="147">
        <v>40871.5</v>
      </c>
      <c r="I347" s="147">
        <v>44374.8</v>
      </c>
    </row>
    <row r="348" spans="1:9" ht="63">
      <c r="A348" s="162" t="s">
        <v>364</v>
      </c>
      <c r="B348" s="163">
        <v>913</v>
      </c>
      <c r="C348" s="164">
        <v>1</v>
      </c>
      <c r="D348" s="164">
        <v>13</v>
      </c>
      <c r="E348" s="152" t="s">
        <v>365</v>
      </c>
      <c r="F348" s="153" t="s">
        <v>125</v>
      </c>
      <c r="G348" s="147">
        <v>847.8</v>
      </c>
      <c r="H348" s="147">
        <v>701</v>
      </c>
      <c r="I348" s="147">
        <v>701</v>
      </c>
    </row>
    <row r="349" spans="1:9" ht="47.25">
      <c r="A349" s="162" t="s">
        <v>366</v>
      </c>
      <c r="B349" s="163">
        <v>913</v>
      </c>
      <c r="C349" s="164">
        <v>1</v>
      </c>
      <c r="D349" s="164">
        <v>13</v>
      </c>
      <c r="E349" s="152" t="s">
        <v>367</v>
      </c>
      <c r="F349" s="153" t="s">
        <v>125</v>
      </c>
      <c r="G349" s="147">
        <v>847.8</v>
      </c>
      <c r="H349" s="147">
        <v>701</v>
      </c>
      <c r="I349" s="147">
        <v>701</v>
      </c>
    </row>
    <row r="350" spans="1:9" ht="31.5">
      <c r="A350" s="162" t="s">
        <v>368</v>
      </c>
      <c r="B350" s="163">
        <v>913</v>
      </c>
      <c r="C350" s="164">
        <v>1</v>
      </c>
      <c r="D350" s="164">
        <v>13</v>
      </c>
      <c r="E350" s="152" t="s">
        <v>369</v>
      </c>
      <c r="F350" s="153" t="s">
        <v>125</v>
      </c>
      <c r="G350" s="147">
        <v>300</v>
      </c>
      <c r="H350" s="147">
        <v>300</v>
      </c>
      <c r="I350" s="147">
        <v>300</v>
      </c>
    </row>
    <row r="351" spans="1:9" ht="31.5">
      <c r="A351" s="162" t="s">
        <v>132</v>
      </c>
      <c r="B351" s="163">
        <v>913</v>
      </c>
      <c r="C351" s="164">
        <v>1</v>
      </c>
      <c r="D351" s="164">
        <v>13</v>
      </c>
      <c r="E351" s="152" t="s">
        <v>369</v>
      </c>
      <c r="F351" s="153" t="s">
        <v>133</v>
      </c>
      <c r="G351" s="147">
        <v>300</v>
      </c>
      <c r="H351" s="147">
        <v>300</v>
      </c>
      <c r="I351" s="147">
        <v>300</v>
      </c>
    </row>
    <row r="352" spans="1:9" ht="31.5">
      <c r="A352" s="162" t="s">
        <v>370</v>
      </c>
      <c r="B352" s="163">
        <v>913</v>
      </c>
      <c r="C352" s="164">
        <v>1</v>
      </c>
      <c r="D352" s="164">
        <v>13</v>
      </c>
      <c r="E352" s="152" t="s">
        <v>371</v>
      </c>
      <c r="F352" s="153" t="s">
        <v>125</v>
      </c>
      <c r="G352" s="147">
        <v>200</v>
      </c>
      <c r="H352" s="147">
        <v>200</v>
      </c>
      <c r="I352" s="147">
        <v>200</v>
      </c>
    </row>
    <row r="353" spans="1:9" ht="31.5">
      <c r="A353" s="162" t="s">
        <v>132</v>
      </c>
      <c r="B353" s="163">
        <v>913</v>
      </c>
      <c r="C353" s="164">
        <v>1</v>
      </c>
      <c r="D353" s="164">
        <v>13</v>
      </c>
      <c r="E353" s="152" t="s">
        <v>371</v>
      </c>
      <c r="F353" s="153" t="s">
        <v>133</v>
      </c>
      <c r="G353" s="147">
        <v>200</v>
      </c>
      <c r="H353" s="147">
        <v>200</v>
      </c>
      <c r="I353" s="147">
        <v>200</v>
      </c>
    </row>
    <row r="354" spans="1:9">
      <c r="A354" s="162" t="s">
        <v>374</v>
      </c>
      <c r="B354" s="163">
        <v>913</v>
      </c>
      <c r="C354" s="164">
        <v>1</v>
      </c>
      <c r="D354" s="164">
        <v>13</v>
      </c>
      <c r="E354" s="152" t="s">
        <v>375</v>
      </c>
      <c r="F354" s="153" t="s">
        <v>125</v>
      </c>
      <c r="G354" s="147">
        <v>347.8</v>
      </c>
      <c r="H354" s="147">
        <v>201</v>
      </c>
      <c r="I354" s="147">
        <v>201</v>
      </c>
    </row>
    <row r="355" spans="1:9" ht="31.5">
      <c r="A355" s="162" t="s">
        <v>132</v>
      </c>
      <c r="B355" s="163">
        <v>913</v>
      </c>
      <c r="C355" s="164">
        <v>1</v>
      </c>
      <c r="D355" s="164">
        <v>13</v>
      </c>
      <c r="E355" s="152" t="s">
        <v>375</v>
      </c>
      <c r="F355" s="153" t="s">
        <v>133</v>
      </c>
      <c r="G355" s="147">
        <v>252.1</v>
      </c>
      <c r="H355" s="147">
        <v>105.4</v>
      </c>
      <c r="I355" s="147">
        <v>105.4</v>
      </c>
    </row>
    <row r="356" spans="1:9">
      <c r="A356" s="162" t="s">
        <v>142</v>
      </c>
      <c r="B356" s="163">
        <v>913</v>
      </c>
      <c r="C356" s="164">
        <v>1</v>
      </c>
      <c r="D356" s="164">
        <v>13</v>
      </c>
      <c r="E356" s="152" t="s">
        <v>375</v>
      </c>
      <c r="F356" s="153" t="s">
        <v>143</v>
      </c>
      <c r="G356" s="147">
        <v>95.7</v>
      </c>
      <c r="H356" s="147">
        <v>95.6</v>
      </c>
      <c r="I356" s="147">
        <v>95.6</v>
      </c>
    </row>
    <row r="357" spans="1:9" ht="63" customHeight="1">
      <c r="A357" s="162" t="s">
        <v>379</v>
      </c>
      <c r="B357" s="163">
        <v>913</v>
      </c>
      <c r="C357" s="164">
        <v>1</v>
      </c>
      <c r="D357" s="164">
        <v>13</v>
      </c>
      <c r="E357" s="152" t="s">
        <v>380</v>
      </c>
      <c r="F357" s="153" t="s">
        <v>125</v>
      </c>
      <c r="G357" s="147">
        <v>41928</v>
      </c>
      <c r="H357" s="147">
        <v>35296.300000000003</v>
      </c>
      <c r="I357" s="147">
        <v>38283.4</v>
      </c>
    </row>
    <row r="358" spans="1:9" ht="63">
      <c r="A358" s="162" t="s">
        <v>381</v>
      </c>
      <c r="B358" s="163">
        <v>913</v>
      </c>
      <c r="C358" s="164">
        <v>1</v>
      </c>
      <c r="D358" s="164">
        <v>13</v>
      </c>
      <c r="E358" s="152" t="s">
        <v>382</v>
      </c>
      <c r="F358" s="153" t="s">
        <v>125</v>
      </c>
      <c r="G358" s="147">
        <v>41928</v>
      </c>
      <c r="H358" s="147">
        <v>35296.300000000003</v>
      </c>
      <c r="I358" s="147">
        <v>38283.4</v>
      </c>
    </row>
    <row r="359" spans="1:9" ht="31.5">
      <c r="A359" s="162" t="s">
        <v>383</v>
      </c>
      <c r="B359" s="163">
        <v>913</v>
      </c>
      <c r="C359" s="164">
        <v>1</v>
      </c>
      <c r="D359" s="164">
        <v>13</v>
      </c>
      <c r="E359" s="152" t="s">
        <v>384</v>
      </c>
      <c r="F359" s="153" t="s">
        <v>125</v>
      </c>
      <c r="G359" s="147">
        <v>5940.5</v>
      </c>
      <c r="H359" s="147">
        <v>4640.5</v>
      </c>
      <c r="I359" s="147">
        <v>4640.5</v>
      </c>
    </row>
    <row r="360" spans="1:9" ht="47.25">
      <c r="A360" s="162" t="s">
        <v>385</v>
      </c>
      <c r="B360" s="163">
        <v>913</v>
      </c>
      <c r="C360" s="164">
        <v>1</v>
      </c>
      <c r="D360" s="164">
        <v>13</v>
      </c>
      <c r="E360" s="152" t="s">
        <v>384</v>
      </c>
      <c r="F360" s="153" t="s">
        <v>386</v>
      </c>
      <c r="G360" s="147">
        <v>5940.5</v>
      </c>
      <c r="H360" s="147">
        <v>4640.5</v>
      </c>
      <c r="I360" s="147">
        <v>4640.5</v>
      </c>
    </row>
    <row r="361" spans="1:9" ht="172.5" customHeight="1">
      <c r="A361" s="162" t="s">
        <v>197</v>
      </c>
      <c r="B361" s="163">
        <v>913</v>
      </c>
      <c r="C361" s="164">
        <v>1</v>
      </c>
      <c r="D361" s="164">
        <v>13</v>
      </c>
      <c r="E361" s="152" t="s">
        <v>387</v>
      </c>
      <c r="F361" s="153" t="s">
        <v>125</v>
      </c>
      <c r="G361" s="147">
        <v>35987.5</v>
      </c>
      <c r="H361" s="147">
        <v>30655.8</v>
      </c>
      <c r="I361" s="147">
        <v>33642.9</v>
      </c>
    </row>
    <row r="362" spans="1:9" ht="47.25">
      <c r="A362" s="162" t="s">
        <v>385</v>
      </c>
      <c r="B362" s="163">
        <v>913</v>
      </c>
      <c r="C362" s="164">
        <v>1</v>
      </c>
      <c r="D362" s="164">
        <v>13</v>
      </c>
      <c r="E362" s="152" t="s">
        <v>387</v>
      </c>
      <c r="F362" s="153" t="s">
        <v>386</v>
      </c>
      <c r="G362" s="147">
        <v>35987.5</v>
      </c>
      <c r="H362" s="147">
        <v>30655.8</v>
      </c>
      <c r="I362" s="147">
        <v>33642.9</v>
      </c>
    </row>
    <row r="363" spans="1:9" ht="63">
      <c r="A363" s="162" t="s">
        <v>393</v>
      </c>
      <c r="B363" s="163">
        <v>913</v>
      </c>
      <c r="C363" s="164">
        <v>1</v>
      </c>
      <c r="D363" s="164">
        <v>13</v>
      </c>
      <c r="E363" s="152" t="s">
        <v>394</v>
      </c>
      <c r="F363" s="153" t="s">
        <v>125</v>
      </c>
      <c r="G363" s="147">
        <v>6801.7</v>
      </c>
      <c r="H363" s="147">
        <v>4874.2</v>
      </c>
      <c r="I363" s="147">
        <v>5390.4</v>
      </c>
    </row>
    <row r="364" spans="1:9" ht="31.5">
      <c r="A364" s="162" t="s">
        <v>395</v>
      </c>
      <c r="B364" s="163">
        <v>913</v>
      </c>
      <c r="C364" s="164">
        <v>1</v>
      </c>
      <c r="D364" s="164">
        <v>13</v>
      </c>
      <c r="E364" s="152" t="s">
        <v>396</v>
      </c>
      <c r="F364" s="153" t="s">
        <v>125</v>
      </c>
      <c r="G364" s="147">
        <v>6801.7</v>
      </c>
      <c r="H364" s="147">
        <v>4874.2</v>
      </c>
      <c r="I364" s="147">
        <v>5390.4</v>
      </c>
    </row>
    <row r="365" spans="1:9" ht="31.5">
      <c r="A365" s="162" t="s">
        <v>204</v>
      </c>
      <c r="B365" s="163">
        <v>913</v>
      </c>
      <c r="C365" s="164">
        <v>1</v>
      </c>
      <c r="D365" s="164">
        <v>13</v>
      </c>
      <c r="E365" s="152" t="s">
        <v>398</v>
      </c>
      <c r="F365" s="153" t="s">
        <v>125</v>
      </c>
      <c r="G365" s="147">
        <v>116.3</v>
      </c>
      <c r="H365" s="147">
        <v>135.69999999999999</v>
      </c>
      <c r="I365" s="147">
        <v>85.3</v>
      </c>
    </row>
    <row r="366" spans="1:9" ht="78.75">
      <c r="A366" s="162" t="s">
        <v>146</v>
      </c>
      <c r="B366" s="163">
        <v>913</v>
      </c>
      <c r="C366" s="164">
        <v>1</v>
      </c>
      <c r="D366" s="164">
        <v>13</v>
      </c>
      <c r="E366" s="152" t="s">
        <v>398</v>
      </c>
      <c r="F366" s="153" t="s">
        <v>147</v>
      </c>
      <c r="G366" s="147">
        <v>1</v>
      </c>
      <c r="H366" s="147">
        <v>0</v>
      </c>
      <c r="I366" s="147">
        <v>0</v>
      </c>
    </row>
    <row r="367" spans="1:9" ht="31.5">
      <c r="A367" s="162" t="s">
        <v>132</v>
      </c>
      <c r="B367" s="163">
        <v>913</v>
      </c>
      <c r="C367" s="164">
        <v>1</v>
      </c>
      <c r="D367" s="164">
        <v>13</v>
      </c>
      <c r="E367" s="152" t="s">
        <v>398</v>
      </c>
      <c r="F367" s="153" t="s">
        <v>133</v>
      </c>
      <c r="G367" s="147">
        <v>115.3</v>
      </c>
      <c r="H367" s="147">
        <v>131.69999999999999</v>
      </c>
      <c r="I367" s="147">
        <v>85.3</v>
      </c>
    </row>
    <row r="368" spans="1:9">
      <c r="A368" s="162" t="s">
        <v>142</v>
      </c>
      <c r="B368" s="163">
        <v>913</v>
      </c>
      <c r="C368" s="164">
        <v>1</v>
      </c>
      <c r="D368" s="164">
        <v>13</v>
      </c>
      <c r="E368" s="152" t="s">
        <v>398</v>
      </c>
      <c r="F368" s="153" t="s">
        <v>143</v>
      </c>
      <c r="G368" s="147">
        <v>0</v>
      </c>
      <c r="H368" s="147">
        <v>4</v>
      </c>
      <c r="I368" s="147">
        <v>0</v>
      </c>
    </row>
    <row r="369" spans="1:9" ht="172.5" customHeight="1">
      <c r="A369" s="162" t="s">
        <v>197</v>
      </c>
      <c r="B369" s="163">
        <v>913</v>
      </c>
      <c r="C369" s="164">
        <v>1</v>
      </c>
      <c r="D369" s="164">
        <v>13</v>
      </c>
      <c r="E369" s="152" t="s">
        <v>399</v>
      </c>
      <c r="F369" s="153" t="s">
        <v>125</v>
      </c>
      <c r="G369" s="147">
        <v>6685.4</v>
      </c>
      <c r="H369" s="147">
        <v>4738.5</v>
      </c>
      <c r="I369" s="147">
        <v>5305.1</v>
      </c>
    </row>
    <row r="370" spans="1:9" ht="78.75">
      <c r="A370" s="162" t="s">
        <v>146</v>
      </c>
      <c r="B370" s="163">
        <v>913</v>
      </c>
      <c r="C370" s="164">
        <v>1</v>
      </c>
      <c r="D370" s="164">
        <v>13</v>
      </c>
      <c r="E370" s="152" t="s">
        <v>399</v>
      </c>
      <c r="F370" s="153" t="s">
        <v>147</v>
      </c>
      <c r="G370" s="147">
        <v>6685.4</v>
      </c>
      <c r="H370" s="147">
        <v>4738.5</v>
      </c>
      <c r="I370" s="147">
        <v>5305.1</v>
      </c>
    </row>
    <row r="371" spans="1:9">
      <c r="A371" s="162" t="s">
        <v>658</v>
      </c>
      <c r="B371" s="163">
        <v>913</v>
      </c>
      <c r="C371" s="164">
        <v>4</v>
      </c>
      <c r="D371" s="164">
        <v>0</v>
      </c>
      <c r="E371" s="152" t="s">
        <v>125</v>
      </c>
      <c r="F371" s="153" t="s">
        <v>125</v>
      </c>
      <c r="G371" s="147">
        <v>100</v>
      </c>
      <c r="H371" s="147">
        <v>100</v>
      </c>
      <c r="I371" s="147">
        <v>100</v>
      </c>
    </row>
    <row r="372" spans="1:9" ht="31.5">
      <c r="A372" s="162" t="s">
        <v>328</v>
      </c>
      <c r="B372" s="163">
        <v>913</v>
      </c>
      <c r="C372" s="164">
        <v>4</v>
      </c>
      <c r="D372" s="164">
        <v>12</v>
      </c>
      <c r="E372" s="152" t="s">
        <v>125</v>
      </c>
      <c r="F372" s="153" t="s">
        <v>125</v>
      </c>
      <c r="G372" s="147">
        <v>100</v>
      </c>
      <c r="H372" s="147">
        <v>100</v>
      </c>
      <c r="I372" s="147">
        <v>100</v>
      </c>
    </row>
    <row r="373" spans="1:9" ht="47.25">
      <c r="A373" s="162" t="s">
        <v>362</v>
      </c>
      <c r="B373" s="163">
        <v>913</v>
      </c>
      <c r="C373" s="164">
        <v>4</v>
      </c>
      <c r="D373" s="164">
        <v>12</v>
      </c>
      <c r="E373" s="152" t="s">
        <v>363</v>
      </c>
      <c r="F373" s="153" t="s">
        <v>125</v>
      </c>
      <c r="G373" s="147">
        <v>100</v>
      </c>
      <c r="H373" s="147">
        <v>100</v>
      </c>
      <c r="I373" s="147">
        <v>100</v>
      </c>
    </row>
    <row r="374" spans="1:9" ht="63">
      <c r="A374" s="162" t="s">
        <v>364</v>
      </c>
      <c r="B374" s="163">
        <v>913</v>
      </c>
      <c r="C374" s="164">
        <v>4</v>
      </c>
      <c r="D374" s="164">
        <v>12</v>
      </c>
      <c r="E374" s="152" t="s">
        <v>365</v>
      </c>
      <c r="F374" s="153" t="s">
        <v>125</v>
      </c>
      <c r="G374" s="147">
        <v>100</v>
      </c>
      <c r="H374" s="147">
        <v>100</v>
      </c>
      <c r="I374" s="147">
        <v>100</v>
      </c>
    </row>
    <row r="375" spans="1:9" ht="47.25">
      <c r="A375" s="162" t="s">
        <v>366</v>
      </c>
      <c r="B375" s="163">
        <v>913</v>
      </c>
      <c r="C375" s="164">
        <v>4</v>
      </c>
      <c r="D375" s="164">
        <v>12</v>
      </c>
      <c r="E375" s="152" t="s">
        <v>367</v>
      </c>
      <c r="F375" s="153" t="s">
        <v>125</v>
      </c>
      <c r="G375" s="147">
        <v>100</v>
      </c>
      <c r="H375" s="147">
        <v>100</v>
      </c>
      <c r="I375" s="147">
        <v>100</v>
      </c>
    </row>
    <row r="376" spans="1:9" ht="63">
      <c r="A376" s="162" t="s">
        <v>372</v>
      </c>
      <c r="B376" s="163">
        <v>913</v>
      </c>
      <c r="C376" s="164">
        <v>4</v>
      </c>
      <c r="D376" s="164">
        <v>12</v>
      </c>
      <c r="E376" s="152" t="s">
        <v>373</v>
      </c>
      <c r="F376" s="153" t="s">
        <v>125</v>
      </c>
      <c r="G376" s="147">
        <v>100</v>
      </c>
      <c r="H376" s="147">
        <v>100</v>
      </c>
      <c r="I376" s="147">
        <v>100</v>
      </c>
    </row>
    <row r="377" spans="1:9" ht="31.5">
      <c r="A377" s="162" t="s">
        <v>132</v>
      </c>
      <c r="B377" s="163">
        <v>913</v>
      </c>
      <c r="C377" s="164">
        <v>4</v>
      </c>
      <c r="D377" s="164">
        <v>12</v>
      </c>
      <c r="E377" s="152" t="s">
        <v>373</v>
      </c>
      <c r="F377" s="153" t="s">
        <v>133</v>
      </c>
      <c r="G377" s="147">
        <v>100</v>
      </c>
      <c r="H377" s="147">
        <v>100</v>
      </c>
      <c r="I377" s="147">
        <v>100</v>
      </c>
    </row>
    <row r="378" spans="1:9">
      <c r="A378" s="162" t="s">
        <v>659</v>
      </c>
      <c r="B378" s="163">
        <v>913</v>
      </c>
      <c r="C378" s="164">
        <v>5</v>
      </c>
      <c r="D378" s="164">
        <v>0</v>
      </c>
      <c r="E378" s="152" t="s">
        <v>125</v>
      </c>
      <c r="F378" s="153" t="s">
        <v>125</v>
      </c>
      <c r="G378" s="147">
        <v>3.9</v>
      </c>
      <c r="H378" s="147">
        <v>3.9</v>
      </c>
      <c r="I378" s="147">
        <v>3.9</v>
      </c>
    </row>
    <row r="379" spans="1:9">
      <c r="A379" s="162" t="s">
        <v>378</v>
      </c>
      <c r="B379" s="163">
        <v>913</v>
      </c>
      <c r="C379" s="164">
        <v>5</v>
      </c>
      <c r="D379" s="164">
        <v>1</v>
      </c>
      <c r="E379" s="152" t="s">
        <v>125</v>
      </c>
      <c r="F379" s="153" t="s">
        <v>125</v>
      </c>
      <c r="G379" s="147">
        <v>3.9</v>
      </c>
      <c r="H379" s="147">
        <v>3.9</v>
      </c>
      <c r="I379" s="147">
        <v>3.9</v>
      </c>
    </row>
    <row r="380" spans="1:9" ht="47.25">
      <c r="A380" s="162" t="s">
        <v>362</v>
      </c>
      <c r="B380" s="163">
        <v>913</v>
      </c>
      <c r="C380" s="164">
        <v>5</v>
      </c>
      <c r="D380" s="164">
        <v>1</v>
      </c>
      <c r="E380" s="152" t="s">
        <v>363</v>
      </c>
      <c r="F380" s="153" t="s">
        <v>125</v>
      </c>
      <c r="G380" s="147">
        <v>3.9</v>
      </c>
      <c r="H380" s="147">
        <v>3.9</v>
      </c>
      <c r="I380" s="147">
        <v>3.9</v>
      </c>
    </row>
    <row r="381" spans="1:9" ht="63">
      <c r="A381" s="162" t="s">
        <v>364</v>
      </c>
      <c r="B381" s="163">
        <v>913</v>
      </c>
      <c r="C381" s="164">
        <v>5</v>
      </c>
      <c r="D381" s="164">
        <v>1</v>
      </c>
      <c r="E381" s="152" t="s">
        <v>365</v>
      </c>
      <c r="F381" s="153" t="s">
        <v>125</v>
      </c>
      <c r="G381" s="147">
        <v>3.9</v>
      </c>
      <c r="H381" s="147">
        <v>3.9</v>
      </c>
      <c r="I381" s="147">
        <v>3.9</v>
      </c>
    </row>
    <row r="382" spans="1:9" ht="47.25">
      <c r="A382" s="162" t="s">
        <v>366</v>
      </c>
      <c r="B382" s="163">
        <v>913</v>
      </c>
      <c r="C382" s="164">
        <v>5</v>
      </c>
      <c r="D382" s="164">
        <v>1</v>
      </c>
      <c r="E382" s="152" t="s">
        <v>367</v>
      </c>
      <c r="F382" s="153" t="s">
        <v>125</v>
      </c>
      <c r="G382" s="147">
        <v>3.9</v>
      </c>
      <c r="H382" s="147">
        <v>3.9</v>
      </c>
      <c r="I382" s="147">
        <v>3.9</v>
      </c>
    </row>
    <row r="383" spans="1:9" ht="31.5">
      <c r="A383" s="162" t="s">
        <v>376</v>
      </c>
      <c r="B383" s="163">
        <v>913</v>
      </c>
      <c r="C383" s="164">
        <v>5</v>
      </c>
      <c r="D383" s="164">
        <v>1</v>
      </c>
      <c r="E383" s="152" t="s">
        <v>377</v>
      </c>
      <c r="F383" s="153" t="s">
        <v>125</v>
      </c>
      <c r="G383" s="147">
        <v>3.9</v>
      </c>
      <c r="H383" s="147">
        <v>3.9</v>
      </c>
      <c r="I383" s="147">
        <v>3.9</v>
      </c>
    </row>
    <row r="384" spans="1:9" ht="31.5">
      <c r="A384" s="162" t="s">
        <v>132</v>
      </c>
      <c r="B384" s="163">
        <v>913</v>
      </c>
      <c r="C384" s="164">
        <v>5</v>
      </c>
      <c r="D384" s="164">
        <v>1</v>
      </c>
      <c r="E384" s="152" t="s">
        <v>377</v>
      </c>
      <c r="F384" s="153" t="s">
        <v>133</v>
      </c>
      <c r="G384" s="147">
        <v>3.9</v>
      </c>
      <c r="H384" s="147">
        <v>3.9</v>
      </c>
      <c r="I384" s="147">
        <v>3.9</v>
      </c>
    </row>
    <row r="385" spans="1:9">
      <c r="A385" s="162" t="s">
        <v>649</v>
      </c>
      <c r="B385" s="163">
        <v>913</v>
      </c>
      <c r="C385" s="164">
        <v>7</v>
      </c>
      <c r="D385" s="164">
        <v>0</v>
      </c>
      <c r="E385" s="152" t="s">
        <v>125</v>
      </c>
      <c r="F385" s="153" t="s">
        <v>125</v>
      </c>
      <c r="G385" s="147">
        <v>24</v>
      </c>
      <c r="H385" s="147">
        <v>0</v>
      </c>
      <c r="I385" s="147">
        <v>0</v>
      </c>
    </row>
    <row r="386" spans="1:9" ht="31.5">
      <c r="A386" s="162" t="s">
        <v>139</v>
      </c>
      <c r="B386" s="163">
        <v>913</v>
      </c>
      <c r="C386" s="164">
        <v>7</v>
      </c>
      <c r="D386" s="164">
        <v>5</v>
      </c>
      <c r="E386" s="152" t="s">
        <v>125</v>
      </c>
      <c r="F386" s="153" t="s">
        <v>125</v>
      </c>
      <c r="G386" s="147">
        <v>24</v>
      </c>
      <c r="H386" s="147">
        <v>0</v>
      </c>
      <c r="I386" s="147">
        <v>0</v>
      </c>
    </row>
    <row r="387" spans="1:9" ht="47.25">
      <c r="A387" s="162" t="s">
        <v>362</v>
      </c>
      <c r="B387" s="163">
        <v>913</v>
      </c>
      <c r="C387" s="164">
        <v>7</v>
      </c>
      <c r="D387" s="164">
        <v>5</v>
      </c>
      <c r="E387" s="152" t="s">
        <v>363</v>
      </c>
      <c r="F387" s="153" t="s">
        <v>125</v>
      </c>
      <c r="G387" s="147">
        <v>24</v>
      </c>
      <c r="H387" s="147">
        <v>0</v>
      </c>
      <c r="I387" s="147">
        <v>0</v>
      </c>
    </row>
    <row r="388" spans="1:9" ht="63">
      <c r="A388" s="162" t="s">
        <v>393</v>
      </c>
      <c r="B388" s="163">
        <v>913</v>
      </c>
      <c r="C388" s="164">
        <v>7</v>
      </c>
      <c r="D388" s="164">
        <v>5</v>
      </c>
      <c r="E388" s="152" t="s">
        <v>394</v>
      </c>
      <c r="F388" s="153" t="s">
        <v>125</v>
      </c>
      <c r="G388" s="147">
        <v>24</v>
      </c>
      <c r="H388" s="147">
        <v>0</v>
      </c>
      <c r="I388" s="147">
        <v>0</v>
      </c>
    </row>
    <row r="389" spans="1:9" ht="31.5">
      <c r="A389" s="162" t="s">
        <v>395</v>
      </c>
      <c r="B389" s="163">
        <v>913</v>
      </c>
      <c r="C389" s="164">
        <v>7</v>
      </c>
      <c r="D389" s="164">
        <v>5</v>
      </c>
      <c r="E389" s="152" t="s">
        <v>396</v>
      </c>
      <c r="F389" s="153" t="s">
        <v>125</v>
      </c>
      <c r="G389" s="147">
        <v>24</v>
      </c>
      <c r="H389" s="147">
        <v>0</v>
      </c>
      <c r="I389" s="147">
        <v>0</v>
      </c>
    </row>
    <row r="390" spans="1:9" ht="31.5">
      <c r="A390" s="162" t="s">
        <v>137</v>
      </c>
      <c r="B390" s="163">
        <v>913</v>
      </c>
      <c r="C390" s="164">
        <v>7</v>
      </c>
      <c r="D390" s="164">
        <v>5</v>
      </c>
      <c r="E390" s="152" t="s">
        <v>397</v>
      </c>
      <c r="F390" s="153" t="s">
        <v>125</v>
      </c>
      <c r="G390" s="147">
        <v>24</v>
      </c>
      <c r="H390" s="147">
        <v>0</v>
      </c>
      <c r="I390" s="147">
        <v>0</v>
      </c>
    </row>
    <row r="391" spans="1:9" ht="31.5">
      <c r="A391" s="162" t="s">
        <v>132</v>
      </c>
      <c r="B391" s="163">
        <v>913</v>
      </c>
      <c r="C391" s="164">
        <v>7</v>
      </c>
      <c r="D391" s="164">
        <v>5</v>
      </c>
      <c r="E391" s="152" t="s">
        <v>397</v>
      </c>
      <c r="F391" s="153" t="s">
        <v>133</v>
      </c>
      <c r="G391" s="147">
        <v>24</v>
      </c>
      <c r="H391" s="147">
        <v>0</v>
      </c>
      <c r="I391" s="147">
        <v>0</v>
      </c>
    </row>
    <row r="392" spans="1:9">
      <c r="A392" s="162" t="s">
        <v>660</v>
      </c>
      <c r="B392" s="163">
        <v>913</v>
      </c>
      <c r="C392" s="164">
        <v>12</v>
      </c>
      <c r="D392" s="164">
        <v>0</v>
      </c>
      <c r="E392" s="152" t="s">
        <v>125</v>
      </c>
      <c r="F392" s="153" t="s">
        <v>125</v>
      </c>
      <c r="G392" s="147">
        <v>3750</v>
      </c>
      <c r="H392" s="147">
        <v>3750</v>
      </c>
      <c r="I392" s="147">
        <v>3750</v>
      </c>
    </row>
    <row r="393" spans="1:9">
      <c r="A393" s="162" t="s">
        <v>392</v>
      </c>
      <c r="B393" s="163">
        <v>913</v>
      </c>
      <c r="C393" s="164">
        <v>12</v>
      </c>
      <c r="D393" s="164">
        <v>2</v>
      </c>
      <c r="E393" s="152" t="s">
        <v>125</v>
      </c>
      <c r="F393" s="153" t="s">
        <v>125</v>
      </c>
      <c r="G393" s="147">
        <v>3750</v>
      </c>
      <c r="H393" s="147">
        <v>3750</v>
      </c>
      <c r="I393" s="147">
        <v>3750</v>
      </c>
    </row>
    <row r="394" spans="1:9" ht="47.25">
      <c r="A394" s="162" t="s">
        <v>362</v>
      </c>
      <c r="B394" s="163">
        <v>913</v>
      </c>
      <c r="C394" s="164">
        <v>12</v>
      </c>
      <c r="D394" s="164">
        <v>2</v>
      </c>
      <c r="E394" s="152" t="s">
        <v>363</v>
      </c>
      <c r="F394" s="153" t="s">
        <v>125</v>
      </c>
      <c r="G394" s="147">
        <v>3750</v>
      </c>
      <c r="H394" s="147">
        <v>3750</v>
      </c>
      <c r="I394" s="147">
        <v>3750</v>
      </c>
    </row>
    <row r="395" spans="1:9" ht="62.25" customHeight="1">
      <c r="A395" s="162" t="s">
        <v>379</v>
      </c>
      <c r="B395" s="163">
        <v>913</v>
      </c>
      <c r="C395" s="164">
        <v>12</v>
      </c>
      <c r="D395" s="164">
        <v>2</v>
      </c>
      <c r="E395" s="152" t="s">
        <v>380</v>
      </c>
      <c r="F395" s="153" t="s">
        <v>125</v>
      </c>
      <c r="G395" s="147">
        <v>3750</v>
      </c>
      <c r="H395" s="147">
        <v>3750</v>
      </c>
      <c r="I395" s="147">
        <v>3750</v>
      </c>
    </row>
    <row r="396" spans="1:9" ht="62.25" customHeight="1">
      <c r="A396" s="162" t="s">
        <v>388</v>
      </c>
      <c r="B396" s="163">
        <v>913</v>
      </c>
      <c r="C396" s="164">
        <v>12</v>
      </c>
      <c r="D396" s="164">
        <v>2</v>
      </c>
      <c r="E396" s="152" t="s">
        <v>389</v>
      </c>
      <c r="F396" s="153" t="s">
        <v>125</v>
      </c>
      <c r="G396" s="147">
        <v>3750</v>
      </c>
      <c r="H396" s="147">
        <v>3750</v>
      </c>
      <c r="I396" s="147">
        <v>3750</v>
      </c>
    </row>
    <row r="397" spans="1:9" ht="31.5">
      <c r="A397" s="162" t="s">
        <v>390</v>
      </c>
      <c r="B397" s="163">
        <v>913</v>
      </c>
      <c r="C397" s="164">
        <v>12</v>
      </c>
      <c r="D397" s="164">
        <v>2</v>
      </c>
      <c r="E397" s="152" t="s">
        <v>391</v>
      </c>
      <c r="F397" s="153" t="s">
        <v>125</v>
      </c>
      <c r="G397" s="147">
        <v>3750</v>
      </c>
      <c r="H397" s="147">
        <v>3750</v>
      </c>
      <c r="I397" s="147">
        <v>3750</v>
      </c>
    </row>
    <row r="398" spans="1:9">
      <c r="A398" s="162" t="s">
        <v>142</v>
      </c>
      <c r="B398" s="163">
        <v>913</v>
      </c>
      <c r="C398" s="164">
        <v>12</v>
      </c>
      <c r="D398" s="164">
        <v>2</v>
      </c>
      <c r="E398" s="152" t="s">
        <v>391</v>
      </c>
      <c r="F398" s="153" t="s">
        <v>143</v>
      </c>
      <c r="G398" s="147">
        <v>3750</v>
      </c>
      <c r="H398" s="147">
        <v>3750</v>
      </c>
      <c r="I398" s="147">
        <v>3750</v>
      </c>
    </row>
    <row r="399" spans="1:9" s="157" customFormat="1">
      <c r="A399" s="165" t="s">
        <v>661</v>
      </c>
      <c r="B399" s="166">
        <v>916</v>
      </c>
      <c r="C399" s="167">
        <v>0</v>
      </c>
      <c r="D399" s="167">
        <v>0</v>
      </c>
      <c r="E399" s="149" t="s">
        <v>125</v>
      </c>
      <c r="F399" s="150" t="s">
        <v>125</v>
      </c>
      <c r="G399" s="145">
        <v>3374</v>
      </c>
      <c r="H399" s="145">
        <v>1824.3</v>
      </c>
      <c r="I399" s="145">
        <v>2033.4</v>
      </c>
    </row>
    <row r="400" spans="1:9">
      <c r="A400" s="162" t="s">
        <v>654</v>
      </c>
      <c r="B400" s="163">
        <v>916</v>
      </c>
      <c r="C400" s="164">
        <v>1</v>
      </c>
      <c r="D400" s="164">
        <v>0</v>
      </c>
      <c r="E400" s="152" t="s">
        <v>125</v>
      </c>
      <c r="F400" s="153" t="s">
        <v>125</v>
      </c>
      <c r="G400" s="147">
        <v>3374</v>
      </c>
      <c r="H400" s="147">
        <v>1824.3</v>
      </c>
      <c r="I400" s="147">
        <v>2033.4</v>
      </c>
    </row>
    <row r="401" spans="1:9" ht="63">
      <c r="A401" s="162" t="s">
        <v>602</v>
      </c>
      <c r="B401" s="163">
        <v>916</v>
      </c>
      <c r="C401" s="164">
        <v>1</v>
      </c>
      <c r="D401" s="164">
        <v>3</v>
      </c>
      <c r="E401" s="152" t="s">
        <v>125</v>
      </c>
      <c r="F401" s="153" t="s">
        <v>125</v>
      </c>
      <c r="G401" s="147">
        <v>3374</v>
      </c>
      <c r="H401" s="147">
        <v>1824.3</v>
      </c>
      <c r="I401" s="147">
        <v>2033.4</v>
      </c>
    </row>
    <row r="402" spans="1:9">
      <c r="A402" s="162" t="s">
        <v>595</v>
      </c>
      <c r="B402" s="163">
        <v>916</v>
      </c>
      <c r="C402" s="164">
        <v>1</v>
      </c>
      <c r="D402" s="164">
        <v>3</v>
      </c>
      <c r="E402" s="152" t="s">
        <v>596</v>
      </c>
      <c r="F402" s="153" t="s">
        <v>125</v>
      </c>
      <c r="G402" s="147">
        <v>3374</v>
      </c>
      <c r="H402" s="147">
        <v>1824.3</v>
      </c>
      <c r="I402" s="147">
        <v>2033.4</v>
      </c>
    </row>
    <row r="403" spans="1:9" ht="31.5">
      <c r="A403" s="162" t="s">
        <v>597</v>
      </c>
      <c r="B403" s="163">
        <v>916</v>
      </c>
      <c r="C403" s="164">
        <v>1</v>
      </c>
      <c r="D403" s="164">
        <v>3</v>
      </c>
      <c r="E403" s="152" t="s">
        <v>598</v>
      </c>
      <c r="F403" s="153" t="s">
        <v>125</v>
      </c>
      <c r="G403" s="147">
        <v>3374</v>
      </c>
      <c r="H403" s="147">
        <v>1824.3</v>
      </c>
      <c r="I403" s="147">
        <v>2033.4</v>
      </c>
    </row>
    <row r="404" spans="1:9" ht="31.5">
      <c r="A404" s="162" t="s">
        <v>599</v>
      </c>
      <c r="B404" s="163">
        <v>916</v>
      </c>
      <c r="C404" s="164">
        <v>1</v>
      </c>
      <c r="D404" s="164">
        <v>3</v>
      </c>
      <c r="E404" s="152" t="s">
        <v>600</v>
      </c>
      <c r="F404" s="153" t="s">
        <v>125</v>
      </c>
      <c r="G404" s="147">
        <v>2636.9</v>
      </c>
      <c r="H404" s="147">
        <v>1287.8</v>
      </c>
      <c r="I404" s="147">
        <v>1441.8</v>
      </c>
    </row>
    <row r="405" spans="1:9" ht="172.5" customHeight="1">
      <c r="A405" s="162" t="s">
        <v>197</v>
      </c>
      <c r="B405" s="163">
        <v>916</v>
      </c>
      <c r="C405" s="164">
        <v>1</v>
      </c>
      <c r="D405" s="164">
        <v>3</v>
      </c>
      <c r="E405" s="152" t="s">
        <v>601</v>
      </c>
      <c r="F405" s="153" t="s">
        <v>125</v>
      </c>
      <c r="G405" s="147">
        <v>2636.9</v>
      </c>
      <c r="H405" s="147">
        <v>1287.8</v>
      </c>
      <c r="I405" s="147">
        <v>1441.8</v>
      </c>
    </row>
    <row r="406" spans="1:9" ht="78.75">
      <c r="A406" s="162" t="s">
        <v>146</v>
      </c>
      <c r="B406" s="163">
        <v>916</v>
      </c>
      <c r="C406" s="164">
        <v>1</v>
      </c>
      <c r="D406" s="164">
        <v>3</v>
      </c>
      <c r="E406" s="152" t="s">
        <v>601</v>
      </c>
      <c r="F406" s="153" t="s">
        <v>147</v>
      </c>
      <c r="G406" s="147">
        <v>2636.9</v>
      </c>
      <c r="H406" s="147">
        <v>1287.8</v>
      </c>
      <c r="I406" s="147">
        <v>1441.8</v>
      </c>
    </row>
    <row r="407" spans="1:9" ht="31.5">
      <c r="A407" s="162" t="s">
        <v>603</v>
      </c>
      <c r="B407" s="163">
        <v>916</v>
      </c>
      <c r="C407" s="164">
        <v>1</v>
      </c>
      <c r="D407" s="164">
        <v>3</v>
      </c>
      <c r="E407" s="152" t="s">
        <v>604</v>
      </c>
      <c r="F407" s="153" t="s">
        <v>125</v>
      </c>
      <c r="G407" s="147">
        <v>737.1</v>
      </c>
      <c r="H407" s="147">
        <v>536.5</v>
      </c>
      <c r="I407" s="147">
        <v>591.6</v>
      </c>
    </row>
    <row r="408" spans="1:9" ht="31.5">
      <c r="A408" s="162" t="s">
        <v>268</v>
      </c>
      <c r="B408" s="163">
        <v>916</v>
      </c>
      <c r="C408" s="164">
        <v>1</v>
      </c>
      <c r="D408" s="164">
        <v>3</v>
      </c>
      <c r="E408" s="152" t="s">
        <v>605</v>
      </c>
      <c r="F408" s="153" t="s">
        <v>125</v>
      </c>
      <c r="G408" s="147">
        <v>15.7</v>
      </c>
      <c r="H408" s="147">
        <v>22.2</v>
      </c>
      <c r="I408" s="147">
        <v>15.7</v>
      </c>
    </row>
    <row r="409" spans="1:9" ht="78.75">
      <c r="A409" s="162" t="s">
        <v>146</v>
      </c>
      <c r="B409" s="163">
        <v>916</v>
      </c>
      <c r="C409" s="164">
        <v>1</v>
      </c>
      <c r="D409" s="164">
        <v>3</v>
      </c>
      <c r="E409" s="152" t="s">
        <v>605</v>
      </c>
      <c r="F409" s="153" t="s">
        <v>147</v>
      </c>
      <c r="G409" s="147">
        <v>3.7</v>
      </c>
      <c r="H409" s="147">
        <v>3.7</v>
      </c>
      <c r="I409" s="147">
        <v>3.7</v>
      </c>
    </row>
    <row r="410" spans="1:9" ht="31.5">
      <c r="A410" s="162" t="s">
        <v>132</v>
      </c>
      <c r="B410" s="163">
        <v>916</v>
      </c>
      <c r="C410" s="164">
        <v>1</v>
      </c>
      <c r="D410" s="164">
        <v>3</v>
      </c>
      <c r="E410" s="152" t="s">
        <v>605</v>
      </c>
      <c r="F410" s="153" t="s">
        <v>133</v>
      </c>
      <c r="G410" s="147">
        <v>12</v>
      </c>
      <c r="H410" s="147">
        <v>18.5</v>
      </c>
      <c r="I410" s="147">
        <v>12</v>
      </c>
    </row>
    <row r="411" spans="1:9" ht="172.5" customHeight="1">
      <c r="A411" s="162" t="s">
        <v>197</v>
      </c>
      <c r="B411" s="163">
        <v>916</v>
      </c>
      <c r="C411" s="164">
        <v>1</v>
      </c>
      <c r="D411" s="164">
        <v>3</v>
      </c>
      <c r="E411" s="152" t="s">
        <v>606</v>
      </c>
      <c r="F411" s="153" t="s">
        <v>125</v>
      </c>
      <c r="G411" s="147">
        <v>721.4</v>
      </c>
      <c r="H411" s="147">
        <v>514.29999999999995</v>
      </c>
      <c r="I411" s="147">
        <v>575.9</v>
      </c>
    </row>
    <row r="412" spans="1:9" ht="78.75">
      <c r="A412" s="162" t="s">
        <v>146</v>
      </c>
      <c r="B412" s="163">
        <v>916</v>
      </c>
      <c r="C412" s="164">
        <v>1</v>
      </c>
      <c r="D412" s="164">
        <v>3</v>
      </c>
      <c r="E412" s="152" t="s">
        <v>606</v>
      </c>
      <c r="F412" s="153" t="s">
        <v>147</v>
      </c>
      <c r="G412" s="147">
        <v>721.4</v>
      </c>
      <c r="H412" s="147">
        <v>514.29999999999995</v>
      </c>
      <c r="I412" s="147">
        <v>575.9</v>
      </c>
    </row>
    <row r="413" spans="1:9" s="157" customFormat="1">
      <c r="A413" s="165" t="s">
        <v>662</v>
      </c>
      <c r="B413" s="166">
        <v>917</v>
      </c>
      <c r="C413" s="167">
        <v>0</v>
      </c>
      <c r="D413" s="167">
        <v>0</v>
      </c>
      <c r="E413" s="149" t="s">
        <v>125</v>
      </c>
      <c r="F413" s="150" t="s">
        <v>125</v>
      </c>
      <c r="G413" s="145">
        <v>90984.8</v>
      </c>
      <c r="H413" s="145">
        <v>69642.600000000006</v>
      </c>
      <c r="I413" s="145">
        <v>71237</v>
      </c>
    </row>
    <row r="414" spans="1:9">
      <c r="A414" s="162" t="s">
        <v>654</v>
      </c>
      <c r="B414" s="163">
        <v>917</v>
      </c>
      <c r="C414" s="164">
        <v>1</v>
      </c>
      <c r="D414" s="164">
        <v>0</v>
      </c>
      <c r="E414" s="152" t="s">
        <v>125</v>
      </c>
      <c r="F414" s="153" t="s">
        <v>125</v>
      </c>
      <c r="G414" s="147">
        <v>76208.7</v>
      </c>
      <c r="H414" s="147">
        <v>57944.800000000003</v>
      </c>
      <c r="I414" s="147">
        <v>59218.7</v>
      </c>
    </row>
    <row r="415" spans="1:9" ht="47.25">
      <c r="A415" s="162" t="s">
        <v>432</v>
      </c>
      <c r="B415" s="163">
        <v>917</v>
      </c>
      <c r="C415" s="164">
        <v>1</v>
      </c>
      <c r="D415" s="164">
        <v>2</v>
      </c>
      <c r="E415" s="152" t="s">
        <v>125</v>
      </c>
      <c r="F415" s="153" t="s">
        <v>125</v>
      </c>
      <c r="G415" s="147">
        <v>4547.8999999999996</v>
      </c>
      <c r="H415" s="147">
        <v>3189.1</v>
      </c>
      <c r="I415" s="147">
        <v>3588.9</v>
      </c>
    </row>
    <row r="416" spans="1:9" ht="47.25">
      <c r="A416" s="162" t="s">
        <v>400</v>
      </c>
      <c r="B416" s="163">
        <v>917</v>
      </c>
      <c r="C416" s="164">
        <v>1</v>
      </c>
      <c r="D416" s="164">
        <v>2</v>
      </c>
      <c r="E416" s="152" t="s">
        <v>401</v>
      </c>
      <c r="F416" s="153" t="s">
        <v>125</v>
      </c>
      <c r="G416" s="147">
        <v>4547.8999999999996</v>
      </c>
      <c r="H416" s="147">
        <v>3189.1</v>
      </c>
      <c r="I416" s="147">
        <v>3588.9</v>
      </c>
    </row>
    <row r="417" spans="1:9" ht="31.5">
      <c r="A417" s="162" t="s">
        <v>402</v>
      </c>
      <c r="B417" s="163">
        <v>917</v>
      </c>
      <c r="C417" s="164">
        <v>1</v>
      </c>
      <c r="D417" s="164">
        <v>2</v>
      </c>
      <c r="E417" s="152" t="s">
        <v>403</v>
      </c>
      <c r="F417" s="153" t="s">
        <v>125</v>
      </c>
      <c r="G417" s="147">
        <v>4547.8999999999996</v>
      </c>
      <c r="H417" s="147">
        <v>3189.1</v>
      </c>
      <c r="I417" s="147">
        <v>3588.9</v>
      </c>
    </row>
    <row r="418" spans="1:9" ht="31.5">
      <c r="A418" s="162" t="s">
        <v>429</v>
      </c>
      <c r="B418" s="163">
        <v>917</v>
      </c>
      <c r="C418" s="164">
        <v>1</v>
      </c>
      <c r="D418" s="164">
        <v>2</v>
      </c>
      <c r="E418" s="152" t="s">
        <v>430</v>
      </c>
      <c r="F418" s="153" t="s">
        <v>125</v>
      </c>
      <c r="G418" s="147">
        <v>4547.8999999999996</v>
      </c>
      <c r="H418" s="147">
        <v>3189.1</v>
      </c>
      <c r="I418" s="147">
        <v>3588.9</v>
      </c>
    </row>
    <row r="419" spans="1:9" ht="172.5" customHeight="1">
      <c r="A419" s="162" t="s">
        <v>197</v>
      </c>
      <c r="B419" s="163">
        <v>917</v>
      </c>
      <c r="C419" s="164">
        <v>1</v>
      </c>
      <c r="D419" s="164">
        <v>2</v>
      </c>
      <c r="E419" s="152" t="s">
        <v>431</v>
      </c>
      <c r="F419" s="153" t="s">
        <v>125</v>
      </c>
      <c r="G419" s="147">
        <v>4547.8999999999996</v>
      </c>
      <c r="H419" s="147">
        <v>3189.1</v>
      </c>
      <c r="I419" s="147">
        <v>3588.9</v>
      </c>
    </row>
    <row r="420" spans="1:9" ht="78.75">
      <c r="A420" s="162" t="s">
        <v>146</v>
      </c>
      <c r="B420" s="163">
        <v>917</v>
      </c>
      <c r="C420" s="164">
        <v>1</v>
      </c>
      <c r="D420" s="164">
        <v>2</v>
      </c>
      <c r="E420" s="152" t="s">
        <v>431</v>
      </c>
      <c r="F420" s="153" t="s">
        <v>147</v>
      </c>
      <c r="G420" s="147">
        <v>4547.8999999999996</v>
      </c>
      <c r="H420" s="147">
        <v>3189.1</v>
      </c>
      <c r="I420" s="147">
        <v>3588.9</v>
      </c>
    </row>
    <row r="421" spans="1:9" ht="63">
      <c r="A421" s="162" t="s">
        <v>314</v>
      </c>
      <c r="B421" s="163">
        <v>917</v>
      </c>
      <c r="C421" s="164">
        <v>1</v>
      </c>
      <c r="D421" s="164">
        <v>4</v>
      </c>
      <c r="E421" s="152" t="s">
        <v>125</v>
      </c>
      <c r="F421" s="153" t="s">
        <v>125</v>
      </c>
      <c r="G421" s="147">
        <v>68451.100000000006</v>
      </c>
      <c r="H421" s="147">
        <v>48450.7</v>
      </c>
      <c r="I421" s="147">
        <v>53283.8</v>
      </c>
    </row>
    <row r="422" spans="1:9" ht="63">
      <c r="A422" s="162" t="s">
        <v>272</v>
      </c>
      <c r="B422" s="163">
        <v>917</v>
      </c>
      <c r="C422" s="164">
        <v>1</v>
      </c>
      <c r="D422" s="164">
        <v>4</v>
      </c>
      <c r="E422" s="152" t="s">
        <v>273</v>
      </c>
      <c r="F422" s="153" t="s">
        <v>125</v>
      </c>
      <c r="G422" s="147">
        <v>3</v>
      </c>
      <c r="H422" s="147">
        <v>3</v>
      </c>
      <c r="I422" s="147">
        <v>3</v>
      </c>
    </row>
    <row r="423" spans="1:9" ht="63">
      <c r="A423" s="162" t="s">
        <v>306</v>
      </c>
      <c r="B423" s="163">
        <v>917</v>
      </c>
      <c r="C423" s="164">
        <v>1</v>
      </c>
      <c r="D423" s="164">
        <v>4</v>
      </c>
      <c r="E423" s="152" t="s">
        <v>307</v>
      </c>
      <c r="F423" s="153" t="s">
        <v>125</v>
      </c>
      <c r="G423" s="147">
        <v>3</v>
      </c>
      <c r="H423" s="147">
        <v>3</v>
      </c>
      <c r="I423" s="147">
        <v>3</v>
      </c>
    </row>
    <row r="424" spans="1:9" ht="63">
      <c r="A424" s="162" t="s">
        <v>311</v>
      </c>
      <c r="B424" s="163">
        <v>917</v>
      </c>
      <c r="C424" s="164">
        <v>1</v>
      </c>
      <c r="D424" s="164">
        <v>4</v>
      </c>
      <c r="E424" s="152" t="s">
        <v>312</v>
      </c>
      <c r="F424" s="153" t="s">
        <v>125</v>
      </c>
      <c r="G424" s="147">
        <v>3</v>
      </c>
      <c r="H424" s="147">
        <v>3</v>
      </c>
      <c r="I424" s="147">
        <v>3</v>
      </c>
    </row>
    <row r="425" spans="1:9" ht="63">
      <c r="A425" s="162" t="s">
        <v>211</v>
      </c>
      <c r="B425" s="163">
        <v>917</v>
      </c>
      <c r="C425" s="164">
        <v>1</v>
      </c>
      <c r="D425" s="164">
        <v>4</v>
      </c>
      <c r="E425" s="152" t="s">
        <v>313</v>
      </c>
      <c r="F425" s="153" t="s">
        <v>125</v>
      </c>
      <c r="G425" s="147">
        <v>3</v>
      </c>
      <c r="H425" s="147">
        <v>3</v>
      </c>
      <c r="I425" s="147">
        <v>3</v>
      </c>
    </row>
    <row r="426" spans="1:9" ht="31.5">
      <c r="A426" s="162" t="s">
        <v>132</v>
      </c>
      <c r="B426" s="163">
        <v>917</v>
      </c>
      <c r="C426" s="164">
        <v>1</v>
      </c>
      <c r="D426" s="164">
        <v>4</v>
      </c>
      <c r="E426" s="152" t="s">
        <v>313</v>
      </c>
      <c r="F426" s="153" t="s">
        <v>133</v>
      </c>
      <c r="G426" s="147">
        <v>3</v>
      </c>
      <c r="H426" s="147">
        <v>3</v>
      </c>
      <c r="I426" s="147">
        <v>3</v>
      </c>
    </row>
    <row r="427" spans="1:9" ht="47.25">
      <c r="A427" s="162" t="s">
        <v>400</v>
      </c>
      <c r="B427" s="163">
        <v>917</v>
      </c>
      <c r="C427" s="164">
        <v>1</v>
      </c>
      <c r="D427" s="164">
        <v>4</v>
      </c>
      <c r="E427" s="152" t="s">
        <v>401</v>
      </c>
      <c r="F427" s="153" t="s">
        <v>125</v>
      </c>
      <c r="G427" s="147">
        <v>68448.100000000006</v>
      </c>
      <c r="H427" s="147">
        <v>48447.7</v>
      </c>
      <c r="I427" s="147">
        <v>53280.800000000003</v>
      </c>
    </row>
    <row r="428" spans="1:9" ht="31.5">
      <c r="A428" s="162" t="s">
        <v>402</v>
      </c>
      <c r="B428" s="163">
        <v>917</v>
      </c>
      <c r="C428" s="164">
        <v>1</v>
      </c>
      <c r="D428" s="164">
        <v>4</v>
      </c>
      <c r="E428" s="152" t="s">
        <v>403</v>
      </c>
      <c r="F428" s="153" t="s">
        <v>125</v>
      </c>
      <c r="G428" s="147">
        <v>68448.100000000006</v>
      </c>
      <c r="H428" s="147">
        <v>48447.7</v>
      </c>
      <c r="I428" s="147">
        <v>53280.800000000003</v>
      </c>
    </row>
    <row r="429" spans="1:9" ht="31.5">
      <c r="A429" s="162" t="s">
        <v>425</v>
      </c>
      <c r="B429" s="163">
        <v>917</v>
      </c>
      <c r="C429" s="164">
        <v>1</v>
      </c>
      <c r="D429" s="164">
        <v>4</v>
      </c>
      <c r="E429" s="152" t="s">
        <v>426</v>
      </c>
      <c r="F429" s="153" t="s">
        <v>125</v>
      </c>
      <c r="G429" s="147">
        <v>63385.5</v>
      </c>
      <c r="H429" s="147">
        <v>43385.1</v>
      </c>
      <c r="I429" s="147">
        <v>48218.2</v>
      </c>
    </row>
    <row r="430" spans="1:9" ht="31.5">
      <c r="A430" s="162" t="s">
        <v>204</v>
      </c>
      <c r="B430" s="163">
        <v>917</v>
      </c>
      <c r="C430" s="164">
        <v>1</v>
      </c>
      <c r="D430" s="164">
        <v>4</v>
      </c>
      <c r="E430" s="152" t="s">
        <v>427</v>
      </c>
      <c r="F430" s="153" t="s">
        <v>125</v>
      </c>
      <c r="G430" s="147">
        <v>3732.6</v>
      </c>
      <c r="H430" s="147">
        <v>2156.6</v>
      </c>
      <c r="I430" s="147">
        <v>2072.5</v>
      </c>
    </row>
    <row r="431" spans="1:9" ht="78.75">
      <c r="A431" s="162" t="s">
        <v>146</v>
      </c>
      <c r="B431" s="163">
        <v>917</v>
      </c>
      <c r="C431" s="164">
        <v>1</v>
      </c>
      <c r="D431" s="164">
        <v>4</v>
      </c>
      <c r="E431" s="152" t="s">
        <v>427</v>
      </c>
      <c r="F431" s="153" t="s">
        <v>147</v>
      </c>
      <c r="G431" s="147">
        <v>91</v>
      </c>
      <c r="H431" s="147">
        <v>2.4</v>
      </c>
      <c r="I431" s="147">
        <v>2.4</v>
      </c>
    </row>
    <row r="432" spans="1:9" ht="31.5">
      <c r="A432" s="162" t="s">
        <v>132</v>
      </c>
      <c r="B432" s="163">
        <v>917</v>
      </c>
      <c r="C432" s="164">
        <v>1</v>
      </c>
      <c r="D432" s="164">
        <v>4</v>
      </c>
      <c r="E432" s="152" t="s">
        <v>427</v>
      </c>
      <c r="F432" s="153" t="s">
        <v>133</v>
      </c>
      <c r="G432" s="147">
        <v>3634.6</v>
      </c>
      <c r="H432" s="147">
        <v>2147.1999999999998</v>
      </c>
      <c r="I432" s="147">
        <v>2063</v>
      </c>
    </row>
    <row r="433" spans="1:9">
      <c r="A433" s="162" t="s">
        <v>142</v>
      </c>
      <c r="B433" s="163">
        <v>917</v>
      </c>
      <c r="C433" s="164">
        <v>1</v>
      </c>
      <c r="D433" s="164">
        <v>4</v>
      </c>
      <c r="E433" s="152" t="s">
        <v>427</v>
      </c>
      <c r="F433" s="153" t="s">
        <v>143</v>
      </c>
      <c r="G433" s="147">
        <v>7</v>
      </c>
      <c r="H433" s="147">
        <v>7</v>
      </c>
      <c r="I433" s="147">
        <v>7.1</v>
      </c>
    </row>
    <row r="434" spans="1:9" ht="172.5" customHeight="1">
      <c r="A434" s="162" t="s">
        <v>197</v>
      </c>
      <c r="B434" s="163">
        <v>917</v>
      </c>
      <c r="C434" s="164">
        <v>1</v>
      </c>
      <c r="D434" s="164">
        <v>4</v>
      </c>
      <c r="E434" s="152" t="s">
        <v>428</v>
      </c>
      <c r="F434" s="153" t="s">
        <v>125</v>
      </c>
      <c r="G434" s="147">
        <v>59652.9</v>
      </c>
      <c r="H434" s="147">
        <v>41228.5</v>
      </c>
      <c r="I434" s="147">
        <v>46145.7</v>
      </c>
    </row>
    <row r="435" spans="1:9" ht="78.75">
      <c r="A435" s="162" t="s">
        <v>146</v>
      </c>
      <c r="B435" s="163">
        <v>917</v>
      </c>
      <c r="C435" s="164">
        <v>1</v>
      </c>
      <c r="D435" s="164">
        <v>4</v>
      </c>
      <c r="E435" s="152" t="s">
        <v>428</v>
      </c>
      <c r="F435" s="153" t="s">
        <v>147</v>
      </c>
      <c r="G435" s="147">
        <v>59652.9</v>
      </c>
      <c r="H435" s="147">
        <v>41228.5</v>
      </c>
      <c r="I435" s="147">
        <v>46145.7</v>
      </c>
    </row>
    <row r="436" spans="1:9" ht="31.5">
      <c r="A436" s="162" t="s">
        <v>433</v>
      </c>
      <c r="B436" s="163">
        <v>917</v>
      </c>
      <c r="C436" s="164">
        <v>1</v>
      </c>
      <c r="D436" s="164">
        <v>4</v>
      </c>
      <c r="E436" s="152" t="s">
        <v>434</v>
      </c>
      <c r="F436" s="153" t="s">
        <v>125</v>
      </c>
      <c r="G436" s="147">
        <v>5062.6000000000004</v>
      </c>
      <c r="H436" s="147">
        <v>5062.6000000000004</v>
      </c>
      <c r="I436" s="147">
        <v>5062.6000000000004</v>
      </c>
    </row>
    <row r="437" spans="1:9" ht="78.75">
      <c r="A437" s="162" t="s">
        <v>438</v>
      </c>
      <c r="B437" s="163">
        <v>917</v>
      </c>
      <c r="C437" s="164">
        <v>1</v>
      </c>
      <c r="D437" s="164">
        <v>4</v>
      </c>
      <c r="E437" s="152" t="s">
        <v>439</v>
      </c>
      <c r="F437" s="153" t="s">
        <v>125</v>
      </c>
      <c r="G437" s="147">
        <v>1745.5</v>
      </c>
      <c r="H437" s="147">
        <v>1745.5</v>
      </c>
      <c r="I437" s="147">
        <v>1745.5</v>
      </c>
    </row>
    <row r="438" spans="1:9" ht="78.75">
      <c r="A438" s="162" t="s">
        <v>146</v>
      </c>
      <c r="B438" s="163">
        <v>917</v>
      </c>
      <c r="C438" s="164">
        <v>1</v>
      </c>
      <c r="D438" s="164">
        <v>4</v>
      </c>
      <c r="E438" s="152" t="s">
        <v>439</v>
      </c>
      <c r="F438" s="153" t="s">
        <v>147</v>
      </c>
      <c r="G438" s="147">
        <v>1588.6</v>
      </c>
      <c r="H438" s="147">
        <v>1588.6</v>
      </c>
      <c r="I438" s="147">
        <v>1588.6</v>
      </c>
    </row>
    <row r="439" spans="1:9" ht="31.5">
      <c r="A439" s="162" t="s">
        <v>132</v>
      </c>
      <c r="B439" s="163">
        <v>917</v>
      </c>
      <c r="C439" s="164">
        <v>1</v>
      </c>
      <c r="D439" s="164">
        <v>4</v>
      </c>
      <c r="E439" s="152" t="s">
        <v>439</v>
      </c>
      <c r="F439" s="153" t="s">
        <v>133</v>
      </c>
      <c r="G439" s="147">
        <v>156.9</v>
      </c>
      <c r="H439" s="147">
        <v>156.9</v>
      </c>
      <c r="I439" s="147">
        <v>156.9</v>
      </c>
    </row>
    <row r="440" spans="1:9" ht="78.75">
      <c r="A440" s="162" t="s">
        <v>440</v>
      </c>
      <c r="B440" s="163">
        <v>917</v>
      </c>
      <c r="C440" s="164">
        <v>1</v>
      </c>
      <c r="D440" s="164">
        <v>4</v>
      </c>
      <c r="E440" s="152" t="s">
        <v>441</v>
      </c>
      <c r="F440" s="153" t="s">
        <v>125</v>
      </c>
      <c r="G440" s="147">
        <v>1632.5</v>
      </c>
      <c r="H440" s="147">
        <v>1632.5</v>
      </c>
      <c r="I440" s="147">
        <v>1632.5</v>
      </c>
    </row>
    <row r="441" spans="1:9" ht="78.75">
      <c r="A441" s="162" t="s">
        <v>146</v>
      </c>
      <c r="B441" s="163">
        <v>917</v>
      </c>
      <c r="C441" s="164">
        <v>1</v>
      </c>
      <c r="D441" s="164">
        <v>4</v>
      </c>
      <c r="E441" s="152" t="s">
        <v>441</v>
      </c>
      <c r="F441" s="153" t="s">
        <v>147</v>
      </c>
      <c r="G441" s="147">
        <v>1430.2</v>
      </c>
      <c r="H441" s="147">
        <v>1430.2</v>
      </c>
      <c r="I441" s="147">
        <v>1430.2</v>
      </c>
    </row>
    <row r="442" spans="1:9" ht="31.5">
      <c r="A442" s="162" t="s">
        <v>132</v>
      </c>
      <c r="B442" s="163">
        <v>917</v>
      </c>
      <c r="C442" s="164">
        <v>1</v>
      </c>
      <c r="D442" s="164">
        <v>4</v>
      </c>
      <c r="E442" s="152" t="s">
        <v>441</v>
      </c>
      <c r="F442" s="153" t="s">
        <v>133</v>
      </c>
      <c r="G442" s="147">
        <v>202.3</v>
      </c>
      <c r="H442" s="147">
        <v>202.3</v>
      </c>
      <c r="I442" s="147">
        <v>202.3</v>
      </c>
    </row>
    <row r="443" spans="1:9" ht="31.5">
      <c r="A443" s="162" t="s">
        <v>442</v>
      </c>
      <c r="B443" s="163">
        <v>917</v>
      </c>
      <c r="C443" s="164">
        <v>1</v>
      </c>
      <c r="D443" s="164">
        <v>4</v>
      </c>
      <c r="E443" s="152" t="s">
        <v>443</v>
      </c>
      <c r="F443" s="153" t="s">
        <v>125</v>
      </c>
      <c r="G443" s="147">
        <v>821.3</v>
      </c>
      <c r="H443" s="147">
        <v>821.3</v>
      </c>
      <c r="I443" s="147">
        <v>821.3</v>
      </c>
    </row>
    <row r="444" spans="1:9" ht="78.75">
      <c r="A444" s="162" t="s">
        <v>146</v>
      </c>
      <c r="B444" s="163">
        <v>917</v>
      </c>
      <c r="C444" s="164">
        <v>1</v>
      </c>
      <c r="D444" s="164">
        <v>4</v>
      </c>
      <c r="E444" s="152" t="s">
        <v>443</v>
      </c>
      <c r="F444" s="153" t="s">
        <v>147</v>
      </c>
      <c r="G444" s="147">
        <v>752.1</v>
      </c>
      <c r="H444" s="147">
        <v>752.1</v>
      </c>
      <c r="I444" s="147">
        <v>752.1</v>
      </c>
    </row>
    <row r="445" spans="1:9" ht="31.5">
      <c r="A445" s="162" t="s">
        <v>132</v>
      </c>
      <c r="B445" s="163">
        <v>917</v>
      </c>
      <c r="C445" s="164">
        <v>1</v>
      </c>
      <c r="D445" s="164">
        <v>4</v>
      </c>
      <c r="E445" s="152" t="s">
        <v>443</v>
      </c>
      <c r="F445" s="153" t="s">
        <v>133</v>
      </c>
      <c r="G445" s="147">
        <v>69.2</v>
      </c>
      <c r="H445" s="147">
        <v>69.2</v>
      </c>
      <c r="I445" s="147">
        <v>69.2</v>
      </c>
    </row>
    <row r="446" spans="1:9" ht="63">
      <c r="A446" s="162" t="s">
        <v>444</v>
      </c>
      <c r="B446" s="163">
        <v>917</v>
      </c>
      <c r="C446" s="164">
        <v>1</v>
      </c>
      <c r="D446" s="164">
        <v>4</v>
      </c>
      <c r="E446" s="152" t="s">
        <v>445</v>
      </c>
      <c r="F446" s="153" t="s">
        <v>125</v>
      </c>
      <c r="G446" s="147">
        <v>862.6</v>
      </c>
      <c r="H446" s="147">
        <v>862.6</v>
      </c>
      <c r="I446" s="147">
        <v>862.6</v>
      </c>
    </row>
    <row r="447" spans="1:9" ht="78.75">
      <c r="A447" s="162" t="s">
        <v>146</v>
      </c>
      <c r="B447" s="163">
        <v>917</v>
      </c>
      <c r="C447" s="164">
        <v>1</v>
      </c>
      <c r="D447" s="164">
        <v>4</v>
      </c>
      <c r="E447" s="152" t="s">
        <v>445</v>
      </c>
      <c r="F447" s="153" t="s">
        <v>147</v>
      </c>
      <c r="G447" s="147">
        <v>789.9</v>
      </c>
      <c r="H447" s="147">
        <v>789.9</v>
      </c>
      <c r="I447" s="147">
        <v>789.9</v>
      </c>
    </row>
    <row r="448" spans="1:9" ht="31.5">
      <c r="A448" s="162" t="s">
        <v>132</v>
      </c>
      <c r="B448" s="163">
        <v>917</v>
      </c>
      <c r="C448" s="164">
        <v>1</v>
      </c>
      <c r="D448" s="164">
        <v>4</v>
      </c>
      <c r="E448" s="152" t="s">
        <v>445</v>
      </c>
      <c r="F448" s="153" t="s">
        <v>133</v>
      </c>
      <c r="G448" s="147">
        <v>72.7</v>
      </c>
      <c r="H448" s="147">
        <v>72.7</v>
      </c>
      <c r="I448" s="147">
        <v>72.7</v>
      </c>
    </row>
    <row r="449" spans="1:9" ht="109.5" customHeight="1">
      <c r="A449" s="162" t="s">
        <v>446</v>
      </c>
      <c r="B449" s="163">
        <v>917</v>
      </c>
      <c r="C449" s="164">
        <v>1</v>
      </c>
      <c r="D449" s="164">
        <v>4</v>
      </c>
      <c r="E449" s="152" t="s">
        <v>447</v>
      </c>
      <c r="F449" s="153" t="s">
        <v>125</v>
      </c>
      <c r="G449" s="147">
        <v>0.7</v>
      </c>
      <c r="H449" s="147">
        <v>0.7</v>
      </c>
      <c r="I449" s="147">
        <v>0.7</v>
      </c>
    </row>
    <row r="450" spans="1:9" ht="31.5">
      <c r="A450" s="162" t="s">
        <v>132</v>
      </c>
      <c r="B450" s="163">
        <v>917</v>
      </c>
      <c r="C450" s="164">
        <v>1</v>
      </c>
      <c r="D450" s="164">
        <v>4</v>
      </c>
      <c r="E450" s="152" t="s">
        <v>447</v>
      </c>
      <c r="F450" s="153" t="s">
        <v>133</v>
      </c>
      <c r="G450" s="147">
        <v>0.7</v>
      </c>
      <c r="H450" s="147">
        <v>0.7</v>
      </c>
      <c r="I450" s="147">
        <v>0.7</v>
      </c>
    </row>
    <row r="451" spans="1:9">
      <c r="A451" s="162" t="s">
        <v>437</v>
      </c>
      <c r="B451" s="163">
        <v>917</v>
      </c>
      <c r="C451" s="164">
        <v>1</v>
      </c>
      <c r="D451" s="164">
        <v>5</v>
      </c>
      <c r="E451" s="152" t="s">
        <v>125</v>
      </c>
      <c r="F451" s="153" t="s">
        <v>125</v>
      </c>
      <c r="G451" s="147">
        <v>2.2999999999999998</v>
      </c>
      <c r="H451" s="147">
        <v>2.6</v>
      </c>
      <c r="I451" s="147">
        <v>2.2999999999999998</v>
      </c>
    </row>
    <row r="452" spans="1:9" ht="47.25">
      <c r="A452" s="162" t="s">
        <v>400</v>
      </c>
      <c r="B452" s="163">
        <v>917</v>
      </c>
      <c r="C452" s="164">
        <v>1</v>
      </c>
      <c r="D452" s="164">
        <v>5</v>
      </c>
      <c r="E452" s="152" t="s">
        <v>401</v>
      </c>
      <c r="F452" s="153" t="s">
        <v>125</v>
      </c>
      <c r="G452" s="147">
        <v>2.2999999999999998</v>
      </c>
      <c r="H452" s="147">
        <v>2.6</v>
      </c>
      <c r="I452" s="147">
        <v>2.2999999999999998</v>
      </c>
    </row>
    <row r="453" spans="1:9" ht="31.5">
      <c r="A453" s="162" t="s">
        <v>402</v>
      </c>
      <c r="B453" s="163">
        <v>917</v>
      </c>
      <c r="C453" s="164">
        <v>1</v>
      </c>
      <c r="D453" s="164">
        <v>5</v>
      </c>
      <c r="E453" s="152" t="s">
        <v>403</v>
      </c>
      <c r="F453" s="153" t="s">
        <v>125</v>
      </c>
      <c r="G453" s="147">
        <v>2.2999999999999998</v>
      </c>
      <c r="H453" s="147">
        <v>2.6</v>
      </c>
      <c r="I453" s="147">
        <v>2.2999999999999998</v>
      </c>
    </row>
    <row r="454" spans="1:9" ht="31.5">
      <c r="A454" s="162" t="s">
        <v>433</v>
      </c>
      <c r="B454" s="163">
        <v>917</v>
      </c>
      <c r="C454" s="164">
        <v>1</v>
      </c>
      <c r="D454" s="164">
        <v>5</v>
      </c>
      <c r="E454" s="152" t="s">
        <v>434</v>
      </c>
      <c r="F454" s="153" t="s">
        <v>125</v>
      </c>
      <c r="G454" s="147">
        <v>2.2999999999999998</v>
      </c>
      <c r="H454" s="147">
        <v>2.6</v>
      </c>
      <c r="I454" s="147">
        <v>2.2999999999999998</v>
      </c>
    </row>
    <row r="455" spans="1:9" ht="63">
      <c r="A455" s="162" t="s">
        <v>435</v>
      </c>
      <c r="B455" s="163">
        <v>917</v>
      </c>
      <c r="C455" s="164">
        <v>1</v>
      </c>
      <c r="D455" s="164">
        <v>5</v>
      </c>
      <c r="E455" s="152" t="s">
        <v>436</v>
      </c>
      <c r="F455" s="153" t="s">
        <v>125</v>
      </c>
      <c r="G455" s="147">
        <v>2.2999999999999998</v>
      </c>
      <c r="H455" s="147">
        <v>2.6</v>
      </c>
      <c r="I455" s="147">
        <v>2.2999999999999998</v>
      </c>
    </row>
    <row r="456" spans="1:9" ht="31.5">
      <c r="A456" s="162" t="s">
        <v>132</v>
      </c>
      <c r="B456" s="163">
        <v>917</v>
      </c>
      <c r="C456" s="164">
        <v>1</v>
      </c>
      <c r="D456" s="164">
        <v>5</v>
      </c>
      <c r="E456" s="152" t="s">
        <v>436</v>
      </c>
      <c r="F456" s="153" t="s">
        <v>133</v>
      </c>
      <c r="G456" s="147">
        <v>2.2999999999999998</v>
      </c>
      <c r="H456" s="147">
        <v>2.6</v>
      </c>
      <c r="I456" s="147">
        <v>2.2999999999999998</v>
      </c>
    </row>
    <row r="457" spans="1:9" ht="18.75" customHeight="1">
      <c r="A457" s="162" t="s">
        <v>622</v>
      </c>
      <c r="B457" s="163">
        <v>917</v>
      </c>
      <c r="C457" s="164">
        <v>1</v>
      </c>
      <c r="D457" s="164">
        <v>7</v>
      </c>
      <c r="E457" s="152" t="s">
        <v>125</v>
      </c>
      <c r="F457" s="153" t="s">
        <v>125</v>
      </c>
      <c r="G457" s="147">
        <v>700</v>
      </c>
      <c r="H457" s="147">
        <v>4000</v>
      </c>
      <c r="I457" s="147">
        <v>0</v>
      </c>
    </row>
    <row r="458" spans="1:9">
      <c r="A458" s="162" t="s">
        <v>595</v>
      </c>
      <c r="B458" s="163">
        <v>917</v>
      </c>
      <c r="C458" s="164">
        <v>1</v>
      </c>
      <c r="D458" s="164">
        <v>7</v>
      </c>
      <c r="E458" s="152" t="s">
        <v>596</v>
      </c>
      <c r="F458" s="153" t="s">
        <v>125</v>
      </c>
      <c r="G458" s="147">
        <v>700</v>
      </c>
      <c r="H458" s="147">
        <v>4000</v>
      </c>
      <c r="I458" s="147">
        <v>0</v>
      </c>
    </row>
    <row r="459" spans="1:9">
      <c r="A459" s="162" t="s">
        <v>618</v>
      </c>
      <c r="B459" s="163">
        <v>917</v>
      </c>
      <c r="C459" s="164">
        <v>1</v>
      </c>
      <c r="D459" s="164">
        <v>7</v>
      </c>
      <c r="E459" s="152" t="s">
        <v>619</v>
      </c>
      <c r="F459" s="153" t="s">
        <v>125</v>
      </c>
      <c r="G459" s="147">
        <v>700</v>
      </c>
      <c r="H459" s="147">
        <v>4000</v>
      </c>
      <c r="I459" s="147">
        <v>0</v>
      </c>
    </row>
    <row r="460" spans="1:9" ht="31.5">
      <c r="A460" s="162" t="s">
        <v>620</v>
      </c>
      <c r="B460" s="163">
        <v>917</v>
      </c>
      <c r="C460" s="164">
        <v>1</v>
      </c>
      <c r="D460" s="164">
        <v>7</v>
      </c>
      <c r="E460" s="152" t="s">
        <v>621</v>
      </c>
      <c r="F460" s="153" t="s">
        <v>125</v>
      </c>
      <c r="G460" s="147">
        <v>0</v>
      </c>
      <c r="H460" s="147">
        <v>3000</v>
      </c>
      <c r="I460" s="147">
        <v>0</v>
      </c>
    </row>
    <row r="461" spans="1:9" ht="31.5">
      <c r="A461" s="162" t="s">
        <v>620</v>
      </c>
      <c r="B461" s="163">
        <v>917</v>
      </c>
      <c r="C461" s="164">
        <v>1</v>
      </c>
      <c r="D461" s="164">
        <v>7</v>
      </c>
      <c r="E461" s="152" t="s">
        <v>621</v>
      </c>
      <c r="F461" s="153" t="s">
        <v>125</v>
      </c>
      <c r="G461" s="147">
        <v>0</v>
      </c>
      <c r="H461" s="147">
        <v>3000</v>
      </c>
      <c r="I461" s="147">
        <v>0</v>
      </c>
    </row>
    <row r="462" spans="1:9">
      <c r="A462" s="162" t="s">
        <v>142</v>
      </c>
      <c r="B462" s="163">
        <v>917</v>
      </c>
      <c r="C462" s="164">
        <v>1</v>
      </c>
      <c r="D462" s="164">
        <v>7</v>
      </c>
      <c r="E462" s="152" t="s">
        <v>621</v>
      </c>
      <c r="F462" s="153" t="s">
        <v>143</v>
      </c>
      <c r="G462" s="147">
        <v>0</v>
      </c>
      <c r="H462" s="147">
        <v>3000</v>
      </c>
      <c r="I462" s="147">
        <v>0</v>
      </c>
    </row>
    <row r="463" spans="1:9" ht="30.75" customHeight="1">
      <c r="A463" s="162" t="s">
        <v>623</v>
      </c>
      <c r="B463" s="163">
        <v>917</v>
      </c>
      <c r="C463" s="164">
        <v>1</v>
      </c>
      <c r="D463" s="164">
        <v>7</v>
      </c>
      <c r="E463" s="152" t="s">
        <v>624</v>
      </c>
      <c r="F463" s="153" t="s">
        <v>125</v>
      </c>
      <c r="G463" s="147">
        <v>700</v>
      </c>
      <c r="H463" s="147">
        <v>1000</v>
      </c>
      <c r="I463" s="147">
        <v>0</v>
      </c>
    </row>
    <row r="464" spans="1:9" ht="31.5" customHeight="1">
      <c r="A464" s="162" t="s">
        <v>623</v>
      </c>
      <c r="B464" s="163">
        <v>917</v>
      </c>
      <c r="C464" s="164">
        <v>1</v>
      </c>
      <c r="D464" s="164">
        <v>7</v>
      </c>
      <c r="E464" s="152" t="s">
        <v>624</v>
      </c>
      <c r="F464" s="153" t="s">
        <v>125</v>
      </c>
      <c r="G464" s="147">
        <v>700</v>
      </c>
      <c r="H464" s="147">
        <v>1000</v>
      </c>
      <c r="I464" s="147">
        <v>0</v>
      </c>
    </row>
    <row r="465" spans="1:9">
      <c r="A465" s="162" t="s">
        <v>142</v>
      </c>
      <c r="B465" s="163">
        <v>917</v>
      </c>
      <c r="C465" s="164">
        <v>1</v>
      </c>
      <c r="D465" s="164">
        <v>7</v>
      </c>
      <c r="E465" s="152" t="s">
        <v>624</v>
      </c>
      <c r="F465" s="153" t="s">
        <v>143</v>
      </c>
      <c r="G465" s="147">
        <v>700</v>
      </c>
      <c r="H465" s="147">
        <v>1000</v>
      </c>
      <c r="I465" s="147">
        <v>0</v>
      </c>
    </row>
    <row r="466" spans="1:9">
      <c r="A466" s="162" t="s">
        <v>629</v>
      </c>
      <c r="B466" s="163">
        <v>917</v>
      </c>
      <c r="C466" s="164">
        <v>1</v>
      </c>
      <c r="D466" s="164">
        <v>11</v>
      </c>
      <c r="E466" s="152" t="s">
        <v>125</v>
      </c>
      <c r="F466" s="153" t="s">
        <v>125</v>
      </c>
      <c r="G466" s="147">
        <v>300</v>
      </c>
      <c r="H466" s="147">
        <v>300</v>
      </c>
      <c r="I466" s="147">
        <v>300</v>
      </c>
    </row>
    <row r="467" spans="1:9">
      <c r="A467" s="162" t="s">
        <v>595</v>
      </c>
      <c r="B467" s="163">
        <v>917</v>
      </c>
      <c r="C467" s="164">
        <v>1</v>
      </c>
      <c r="D467" s="164">
        <v>11</v>
      </c>
      <c r="E467" s="152" t="s">
        <v>596</v>
      </c>
      <c r="F467" s="153" t="s">
        <v>125</v>
      </c>
      <c r="G467" s="147">
        <v>300</v>
      </c>
      <c r="H467" s="147">
        <v>300</v>
      </c>
      <c r="I467" s="147">
        <v>300</v>
      </c>
    </row>
    <row r="468" spans="1:9">
      <c r="A468" s="162" t="s">
        <v>625</v>
      </c>
      <c r="B468" s="163">
        <v>917</v>
      </c>
      <c r="C468" s="164">
        <v>1</v>
      </c>
      <c r="D468" s="164">
        <v>11</v>
      </c>
      <c r="E468" s="152" t="s">
        <v>626</v>
      </c>
      <c r="F468" s="153" t="s">
        <v>125</v>
      </c>
      <c r="G468" s="147">
        <v>300</v>
      </c>
      <c r="H468" s="147">
        <v>300</v>
      </c>
      <c r="I468" s="147">
        <v>300</v>
      </c>
    </row>
    <row r="469" spans="1:9" ht="31.5">
      <c r="A469" s="162" t="s">
        <v>627</v>
      </c>
      <c r="B469" s="163">
        <v>917</v>
      </c>
      <c r="C469" s="164">
        <v>1</v>
      </c>
      <c r="D469" s="164">
        <v>11</v>
      </c>
      <c r="E469" s="152" t="s">
        <v>628</v>
      </c>
      <c r="F469" s="153" t="s">
        <v>125</v>
      </c>
      <c r="G469" s="147">
        <v>300</v>
      </c>
      <c r="H469" s="147">
        <v>300</v>
      </c>
      <c r="I469" s="147">
        <v>300</v>
      </c>
    </row>
    <row r="470" spans="1:9">
      <c r="A470" s="162" t="s">
        <v>142</v>
      </c>
      <c r="B470" s="163">
        <v>917</v>
      </c>
      <c r="C470" s="164">
        <v>1</v>
      </c>
      <c r="D470" s="164">
        <v>11</v>
      </c>
      <c r="E470" s="152" t="s">
        <v>628</v>
      </c>
      <c r="F470" s="153" t="s">
        <v>143</v>
      </c>
      <c r="G470" s="147">
        <v>300</v>
      </c>
      <c r="H470" s="147">
        <v>300</v>
      </c>
      <c r="I470" s="147">
        <v>300</v>
      </c>
    </row>
    <row r="471" spans="1:9">
      <c r="A471" s="162" t="s">
        <v>278</v>
      </c>
      <c r="B471" s="163">
        <v>917</v>
      </c>
      <c r="C471" s="164">
        <v>1</v>
      </c>
      <c r="D471" s="164">
        <v>13</v>
      </c>
      <c r="E471" s="152" t="s">
        <v>125</v>
      </c>
      <c r="F471" s="153" t="s">
        <v>125</v>
      </c>
      <c r="G471" s="147">
        <v>2207.4</v>
      </c>
      <c r="H471" s="147">
        <v>2002.4</v>
      </c>
      <c r="I471" s="147">
        <v>2043.7</v>
      </c>
    </row>
    <row r="472" spans="1:9" ht="47.25" customHeight="1">
      <c r="A472" s="162" t="s">
        <v>272</v>
      </c>
      <c r="B472" s="163">
        <v>917</v>
      </c>
      <c r="C472" s="164">
        <v>1</v>
      </c>
      <c r="D472" s="164">
        <v>13</v>
      </c>
      <c r="E472" s="152" t="s">
        <v>273</v>
      </c>
      <c r="F472" s="153" t="s">
        <v>125</v>
      </c>
      <c r="G472" s="147">
        <v>339.9</v>
      </c>
      <c r="H472" s="147">
        <v>213.5</v>
      </c>
      <c r="I472" s="147">
        <v>213.5</v>
      </c>
    </row>
    <row r="473" spans="1:9" ht="47.25">
      <c r="A473" s="162" t="s">
        <v>274</v>
      </c>
      <c r="B473" s="163">
        <v>917</v>
      </c>
      <c r="C473" s="164">
        <v>1</v>
      </c>
      <c r="D473" s="164">
        <v>13</v>
      </c>
      <c r="E473" s="152" t="s">
        <v>275</v>
      </c>
      <c r="F473" s="153" t="s">
        <v>125</v>
      </c>
      <c r="G473" s="147">
        <v>339.9</v>
      </c>
      <c r="H473" s="147">
        <v>213.5</v>
      </c>
      <c r="I473" s="147">
        <v>213.5</v>
      </c>
    </row>
    <row r="474" spans="1:9" ht="63">
      <c r="A474" s="162" t="s">
        <v>284</v>
      </c>
      <c r="B474" s="163">
        <v>917</v>
      </c>
      <c r="C474" s="164">
        <v>1</v>
      </c>
      <c r="D474" s="164">
        <v>13</v>
      </c>
      <c r="E474" s="152" t="s">
        <v>285</v>
      </c>
      <c r="F474" s="153" t="s">
        <v>125</v>
      </c>
      <c r="G474" s="147">
        <v>110</v>
      </c>
      <c r="H474" s="147">
        <v>110.1</v>
      </c>
      <c r="I474" s="147">
        <v>110.1</v>
      </c>
    </row>
    <row r="475" spans="1:9" ht="31.5">
      <c r="A475" s="162" t="s">
        <v>286</v>
      </c>
      <c r="B475" s="163">
        <v>917</v>
      </c>
      <c r="C475" s="164">
        <v>1</v>
      </c>
      <c r="D475" s="164">
        <v>13</v>
      </c>
      <c r="E475" s="152" t="s">
        <v>287</v>
      </c>
      <c r="F475" s="153" t="s">
        <v>125</v>
      </c>
      <c r="G475" s="147">
        <v>110</v>
      </c>
      <c r="H475" s="147">
        <v>110.1</v>
      </c>
      <c r="I475" s="147">
        <v>110.1</v>
      </c>
    </row>
    <row r="476" spans="1:9" ht="31.5">
      <c r="A476" s="162" t="s">
        <v>132</v>
      </c>
      <c r="B476" s="163">
        <v>917</v>
      </c>
      <c r="C476" s="164">
        <v>1</v>
      </c>
      <c r="D476" s="164">
        <v>13</v>
      </c>
      <c r="E476" s="152" t="s">
        <v>287</v>
      </c>
      <c r="F476" s="153" t="s">
        <v>133</v>
      </c>
      <c r="G476" s="147">
        <v>6.6</v>
      </c>
      <c r="H476" s="147">
        <v>6.6</v>
      </c>
      <c r="I476" s="147">
        <v>6.6</v>
      </c>
    </row>
    <row r="477" spans="1:9" ht="31.5">
      <c r="A477" s="162" t="s">
        <v>176</v>
      </c>
      <c r="B477" s="163">
        <v>917</v>
      </c>
      <c r="C477" s="164">
        <v>1</v>
      </c>
      <c r="D477" s="164">
        <v>13</v>
      </c>
      <c r="E477" s="152" t="s">
        <v>287</v>
      </c>
      <c r="F477" s="153" t="s">
        <v>177</v>
      </c>
      <c r="G477" s="147">
        <v>103.4</v>
      </c>
      <c r="H477" s="147">
        <v>103.5</v>
      </c>
      <c r="I477" s="147">
        <v>103.5</v>
      </c>
    </row>
    <row r="478" spans="1:9" ht="47.25">
      <c r="A478" s="162" t="s">
        <v>288</v>
      </c>
      <c r="B478" s="163">
        <v>917</v>
      </c>
      <c r="C478" s="164">
        <v>1</v>
      </c>
      <c r="D478" s="164">
        <v>13</v>
      </c>
      <c r="E478" s="152" t="s">
        <v>289</v>
      </c>
      <c r="F478" s="153" t="s">
        <v>125</v>
      </c>
      <c r="G478" s="147">
        <v>229.9</v>
      </c>
      <c r="H478" s="147">
        <v>103.4</v>
      </c>
      <c r="I478" s="147">
        <v>103.4</v>
      </c>
    </row>
    <row r="479" spans="1:9" ht="63">
      <c r="A479" s="162" t="s">
        <v>290</v>
      </c>
      <c r="B479" s="163">
        <v>917</v>
      </c>
      <c r="C479" s="164">
        <v>1</v>
      </c>
      <c r="D479" s="164">
        <v>13</v>
      </c>
      <c r="E479" s="152" t="s">
        <v>291</v>
      </c>
      <c r="F479" s="153" t="s">
        <v>125</v>
      </c>
      <c r="G479" s="147">
        <v>229.9</v>
      </c>
      <c r="H479" s="147">
        <v>103.4</v>
      </c>
      <c r="I479" s="147">
        <v>103.4</v>
      </c>
    </row>
    <row r="480" spans="1:9" ht="31.5">
      <c r="A480" s="162" t="s">
        <v>176</v>
      </c>
      <c r="B480" s="163">
        <v>917</v>
      </c>
      <c r="C480" s="164">
        <v>1</v>
      </c>
      <c r="D480" s="164">
        <v>13</v>
      </c>
      <c r="E480" s="152" t="s">
        <v>291</v>
      </c>
      <c r="F480" s="153" t="s">
        <v>177</v>
      </c>
      <c r="G480" s="147">
        <v>229.9</v>
      </c>
      <c r="H480" s="147">
        <v>103.4</v>
      </c>
      <c r="I480" s="147">
        <v>103.4</v>
      </c>
    </row>
    <row r="481" spans="1:9" ht="47.25">
      <c r="A481" s="162" t="s">
        <v>400</v>
      </c>
      <c r="B481" s="163">
        <v>917</v>
      </c>
      <c r="C481" s="164">
        <v>1</v>
      </c>
      <c r="D481" s="164">
        <v>13</v>
      </c>
      <c r="E481" s="152" t="s">
        <v>401</v>
      </c>
      <c r="F481" s="153" t="s">
        <v>125</v>
      </c>
      <c r="G481" s="147">
        <v>1475.6</v>
      </c>
      <c r="H481" s="147">
        <v>1502.4</v>
      </c>
      <c r="I481" s="147">
        <v>1543.8</v>
      </c>
    </row>
    <row r="482" spans="1:9" ht="31.5">
      <c r="A482" s="162" t="s">
        <v>402</v>
      </c>
      <c r="B482" s="163">
        <v>917</v>
      </c>
      <c r="C482" s="164">
        <v>1</v>
      </c>
      <c r="D482" s="164">
        <v>13</v>
      </c>
      <c r="E482" s="152" t="s">
        <v>403</v>
      </c>
      <c r="F482" s="153" t="s">
        <v>125</v>
      </c>
      <c r="G482" s="147">
        <v>1450.6</v>
      </c>
      <c r="H482" s="147">
        <v>1492.4</v>
      </c>
      <c r="I482" s="147">
        <v>1533.8</v>
      </c>
    </row>
    <row r="483" spans="1:9" ht="47.25">
      <c r="A483" s="162" t="s">
        <v>415</v>
      </c>
      <c r="B483" s="163">
        <v>917</v>
      </c>
      <c r="C483" s="164">
        <v>1</v>
      </c>
      <c r="D483" s="164">
        <v>13</v>
      </c>
      <c r="E483" s="152" t="s">
        <v>416</v>
      </c>
      <c r="F483" s="153" t="s">
        <v>125</v>
      </c>
      <c r="G483" s="147">
        <v>1268.5</v>
      </c>
      <c r="H483" s="147">
        <v>1309.9000000000001</v>
      </c>
      <c r="I483" s="147">
        <v>1351.3</v>
      </c>
    </row>
    <row r="484" spans="1:9" ht="78.75">
      <c r="A484" s="162" t="s">
        <v>417</v>
      </c>
      <c r="B484" s="163">
        <v>917</v>
      </c>
      <c r="C484" s="164">
        <v>1</v>
      </c>
      <c r="D484" s="164">
        <v>13</v>
      </c>
      <c r="E484" s="152" t="s">
        <v>418</v>
      </c>
      <c r="F484" s="153" t="s">
        <v>125</v>
      </c>
      <c r="G484" s="147">
        <v>1265.5</v>
      </c>
      <c r="H484" s="147">
        <v>1306.9000000000001</v>
      </c>
      <c r="I484" s="147">
        <v>1348.3</v>
      </c>
    </row>
    <row r="485" spans="1:9" ht="31.5">
      <c r="A485" s="162" t="s">
        <v>176</v>
      </c>
      <c r="B485" s="163">
        <v>917</v>
      </c>
      <c r="C485" s="164">
        <v>1</v>
      </c>
      <c r="D485" s="164">
        <v>13</v>
      </c>
      <c r="E485" s="152" t="s">
        <v>418</v>
      </c>
      <c r="F485" s="153" t="s">
        <v>177</v>
      </c>
      <c r="G485" s="147">
        <v>1265.5</v>
      </c>
      <c r="H485" s="147">
        <v>1306.9000000000001</v>
      </c>
      <c r="I485" s="147">
        <v>1348.3</v>
      </c>
    </row>
    <row r="486" spans="1:9" ht="47.25">
      <c r="A486" s="162" t="s">
        <v>419</v>
      </c>
      <c r="B486" s="163">
        <v>917</v>
      </c>
      <c r="C486" s="164">
        <v>1</v>
      </c>
      <c r="D486" s="164">
        <v>13</v>
      </c>
      <c r="E486" s="152" t="s">
        <v>420</v>
      </c>
      <c r="F486" s="153" t="s">
        <v>125</v>
      </c>
      <c r="G486" s="147">
        <v>3</v>
      </c>
      <c r="H486" s="147">
        <v>3</v>
      </c>
      <c r="I486" s="147">
        <v>3</v>
      </c>
    </row>
    <row r="487" spans="1:9" ht="31.5">
      <c r="A487" s="162" t="s">
        <v>176</v>
      </c>
      <c r="B487" s="163">
        <v>917</v>
      </c>
      <c r="C487" s="164">
        <v>1</v>
      </c>
      <c r="D487" s="164">
        <v>13</v>
      </c>
      <c r="E487" s="152" t="s">
        <v>420</v>
      </c>
      <c r="F487" s="153" t="s">
        <v>177</v>
      </c>
      <c r="G487" s="147">
        <v>3</v>
      </c>
      <c r="H487" s="147">
        <v>3</v>
      </c>
      <c r="I487" s="147">
        <v>3</v>
      </c>
    </row>
    <row r="488" spans="1:9">
      <c r="A488" s="162" t="s">
        <v>421</v>
      </c>
      <c r="B488" s="163">
        <v>917</v>
      </c>
      <c r="C488" s="164">
        <v>1</v>
      </c>
      <c r="D488" s="164">
        <v>13</v>
      </c>
      <c r="E488" s="152" t="s">
        <v>422</v>
      </c>
      <c r="F488" s="153" t="s">
        <v>125</v>
      </c>
      <c r="G488" s="147">
        <v>182.1</v>
      </c>
      <c r="H488" s="147">
        <v>182.5</v>
      </c>
      <c r="I488" s="147">
        <v>182.5</v>
      </c>
    </row>
    <row r="489" spans="1:9" ht="47.25">
      <c r="A489" s="162" t="s">
        <v>423</v>
      </c>
      <c r="B489" s="163">
        <v>917</v>
      </c>
      <c r="C489" s="164">
        <v>1</v>
      </c>
      <c r="D489" s="164">
        <v>13</v>
      </c>
      <c r="E489" s="152" t="s">
        <v>424</v>
      </c>
      <c r="F489" s="153" t="s">
        <v>125</v>
      </c>
      <c r="G489" s="147">
        <v>182.1</v>
      </c>
      <c r="H489" s="147">
        <v>182.5</v>
      </c>
      <c r="I489" s="147">
        <v>182.5</v>
      </c>
    </row>
    <row r="490" spans="1:9">
      <c r="A490" s="162" t="s">
        <v>142</v>
      </c>
      <c r="B490" s="163">
        <v>917</v>
      </c>
      <c r="C490" s="164">
        <v>1</v>
      </c>
      <c r="D490" s="164">
        <v>13</v>
      </c>
      <c r="E490" s="152" t="s">
        <v>424</v>
      </c>
      <c r="F490" s="153" t="s">
        <v>143</v>
      </c>
      <c r="G490" s="147">
        <v>182.1</v>
      </c>
      <c r="H490" s="147">
        <v>182.5</v>
      </c>
      <c r="I490" s="147">
        <v>182.5</v>
      </c>
    </row>
    <row r="491" spans="1:9">
      <c r="A491" s="162" t="s">
        <v>448</v>
      </c>
      <c r="B491" s="163">
        <v>917</v>
      </c>
      <c r="C491" s="164">
        <v>1</v>
      </c>
      <c r="D491" s="164">
        <v>13</v>
      </c>
      <c r="E491" s="152" t="s">
        <v>449</v>
      </c>
      <c r="F491" s="153" t="s">
        <v>125</v>
      </c>
      <c r="G491" s="147">
        <v>25</v>
      </c>
      <c r="H491" s="147">
        <v>10</v>
      </c>
      <c r="I491" s="147">
        <v>10</v>
      </c>
    </row>
    <row r="492" spans="1:9" ht="45.75" customHeight="1">
      <c r="A492" s="162" t="s">
        <v>450</v>
      </c>
      <c r="B492" s="163">
        <v>917</v>
      </c>
      <c r="C492" s="164">
        <v>1</v>
      </c>
      <c r="D492" s="164">
        <v>13</v>
      </c>
      <c r="E492" s="152" t="s">
        <v>451</v>
      </c>
      <c r="F492" s="153" t="s">
        <v>125</v>
      </c>
      <c r="G492" s="147">
        <v>25</v>
      </c>
      <c r="H492" s="147">
        <v>10</v>
      </c>
      <c r="I492" s="147">
        <v>10</v>
      </c>
    </row>
    <row r="493" spans="1:9" ht="17.25" customHeight="1">
      <c r="A493" s="162" t="s">
        <v>452</v>
      </c>
      <c r="B493" s="163">
        <v>917</v>
      </c>
      <c r="C493" s="164">
        <v>1</v>
      </c>
      <c r="D493" s="164">
        <v>13</v>
      </c>
      <c r="E493" s="152" t="s">
        <v>453</v>
      </c>
      <c r="F493" s="153" t="s">
        <v>125</v>
      </c>
      <c r="G493" s="147">
        <v>25</v>
      </c>
      <c r="H493" s="147">
        <v>10</v>
      </c>
      <c r="I493" s="147">
        <v>10</v>
      </c>
    </row>
    <row r="494" spans="1:9" ht="31.5">
      <c r="A494" s="162" t="s">
        <v>132</v>
      </c>
      <c r="B494" s="163">
        <v>917</v>
      </c>
      <c r="C494" s="164">
        <v>1</v>
      </c>
      <c r="D494" s="164">
        <v>13</v>
      </c>
      <c r="E494" s="152" t="s">
        <v>453</v>
      </c>
      <c r="F494" s="153" t="s">
        <v>133</v>
      </c>
      <c r="G494" s="147">
        <v>25</v>
      </c>
      <c r="H494" s="147">
        <v>10</v>
      </c>
      <c r="I494" s="147">
        <v>10</v>
      </c>
    </row>
    <row r="495" spans="1:9" ht="47.25">
      <c r="A495" s="162" t="s">
        <v>454</v>
      </c>
      <c r="B495" s="163">
        <v>917</v>
      </c>
      <c r="C495" s="164">
        <v>1</v>
      </c>
      <c r="D495" s="164">
        <v>13</v>
      </c>
      <c r="E495" s="152" t="s">
        <v>455</v>
      </c>
      <c r="F495" s="153" t="s">
        <v>125</v>
      </c>
      <c r="G495" s="147">
        <v>104.3</v>
      </c>
      <c r="H495" s="147">
        <v>103.5</v>
      </c>
      <c r="I495" s="147">
        <v>103.5</v>
      </c>
    </row>
    <row r="496" spans="1:9" ht="47.25">
      <c r="A496" s="162" t="s">
        <v>465</v>
      </c>
      <c r="B496" s="163">
        <v>917</v>
      </c>
      <c r="C496" s="164">
        <v>1</v>
      </c>
      <c r="D496" s="164">
        <v>13</v>
      </c>
      <c r="E496" s="152" t="s">
        <v>466</v>
      </c>
      <c r="F496" s="153" t="s">
        <v>125</v>
      </c>
      <c r="G496" s="147">
        <v>33.5</v>
      </c>
      <c r="H496" s="147">
        <v>33.5</v>
      </c>
      <c r="I496" s="147">
        <v>33.5</v>
      </c>
    </row>
    <row r="497" spans="1:9" ht="62.25" customHeight="1">
      <c r="A497" s="162" t="s">
        <v>467</v>
      </c>
      <c r="B497" s="163">
        <v>917</v>
      </c>
      <c r="C497" s="164">
        <v>1</v>
      </c>
      <c r="D497" s="164">
        <v>13</v>
      </c>
      <c r="E497" s="152" t="s">
        <v>468</v>
      </c>
      <c r="F497" s="153" t="s">
        <v>125</v>
      </c>
      <c r="G497" s="147">
        <v>33.5</v>
      </c>
      <c r="H497" s="147">
        <v>33.5</v>
      </c>
      <c r="I497" s="147">
        <v>33.5</v>
      </c>
    </row>
    <row r="498" spans="1:9" ht="31.5">
      <c r="A498" s="162" t="s">
        <v>469</v>
      </c>
      <c r="B498" s="163">
        <v>917</v>
      </c>
      <c r="C498" s="164">
        <v>1</v>
      </c>
      <c r="D498" s="164">
        <v>13</v>
      </c>
      <c r="E498" s="152" t="s">
        <v>470</v>
      </c>
      <c r="F498" s="153" t="s">
        <v>125</v>
      </c>
      <c r="G498" s="147">
        <v>30.5</v>
      </c>
      <c r="H498" s="147">
        <v>30.5</v>
      </c>
      <c r="I498" s="147">
        <v>30.5</v>
      </c>
    </row>
    <row r="499" spans="1:9" ht="31.5">
      <c r="A499" s="162" t="s">
        <v>132</v>
      </c>
      <c r="B499" s="163">
        <v>917</v>
      </c>
      <c r="C499" s="164">
        <v>1</v>
      </c>
      <c r="D499" s="164">
        <v>13</v>
      </c>
      <c r="E499" s="152" t="s">
        <v>470</v>
      </c>
      <c r="F499" s="153" t="s">
        <v>133</v>
      </c>
      <c r="G499" s="147">
        <v>30.5</v>
      </c>
      <c r="H499" s="147">
        <v>30.5</v>
      </c>
      <c r="I499" s="147">
        <v>30.5</v>
      </c>
    </row>
    <row r="500" spans="1:9">
      <c r="A500" s="162" t="s">
        <v>471</v>
      </c>
      <c r="B500" s="163">
        <v>917</v>
      </c>
      <c r="C500" s="164">
        <v>1</v>
      </c>
      <c r="D500" s="164">
        <v>13</v>
      </c>
      <c r="E500" s="152" t="s">
        <v>472</v>
      </c>
      <c r="F500" s="153" t="s">
        <v>125</v>
      </c>
      <c r="G500" s="147">
        <v>3</v>
      </c>
      <c r="H500" s="147">
        <v>3</v>
      </c>
      <c r="I500" s="147">
        <v>3</v>
      </c>
    </row>
    <row r="501" spans="1:9" ht="31.5">
      <c r="A501" s="162" t="s">
        <v>132</v>
      </c>
      <c r="B501" s="163">
        <v>917</v>
      </c>
      <c r="C501" s="164">
        <v>1</v>
      </c>
      <c r="D501" s="164">
        <v>13</v>
      </c>
      <c r="E501" s="152" t="s">
        <v>472</v>
      </c>
      <c r="F501" s="153" t="s">
        <v>133</v>
      </c>
      <c r="G501" s="147">
        <v>3</v>
      </c>
      <c r="H501" s="147">
        <v>3</v>
      </c>
      <c r="I501" s="147">
        <v>3</v>
      </c>
    </row>
    <row r="502" spans="1:9" ht="31.5">
      <c r="A502" s="162" t="s">
        <v>473</v>
      </c>
      <c r="B502" s="163">
        <v>917</v>
      </c>
      <c r="C502" s="164">
        <v>1</v>
      </c>
      <c r="D502" s="164">
        <v>13</v>
      </c>
      <c r="E502" s="152" t="s">
        <v>474</v>
      </c>
      <c r="F502" s="153" t="s">
        <v>125</v>
      </c>
      <c r="G502" s="147">
        <v>70.8</v>
      </c>
      <c r="H502" s="147">
        <v>70</v>
      </c>
      <c r="I502" s="147">
        <v>70</v>
      </c>
    </row>
    <row r="503" spans="1:9" ht="63">
      <c r="A503" s="162" t="s">
        <v>475</v>
      </c>
      <c r="B503" s="163">
        <v>917</v>
      </c>
      <c r="C503" s="164">
        <v>1</v>
      </c>
      <c r="D503" s="164">
        <v>13</v>
      </c>
      <c r="E503" s="152" t="s">
        <v>476</v>
      </c>
      <c r="F503" s="153" t="s">
        <v>125</v>
      </c>
      <c r="G503" s="147">
        <v>70.8</v>
      </c>
      <c r="H503" s="147">
        <v>70</v>
      </c>
      <c r="I503" s="147">
        <v>70</v>
      </c>
    </row>
    <row r="504" spans="1:9" ht="47.25">
      <c r="A504" s="162" t="s">
        <v>477</v>
      </c>
      <c r="B504" s="163">
        <v>917</v>
      </c>
      <c r="C504" s="164">
        <v>1</v>
      </c>
      <c r="D504" s="164">
        <v>13</v>
      </c>
      <c r="E504" s="152" t="s">
        <v>478</v>
      </c>
      <c r="F504" s="153" t="s">
        <v>125</v>
      </c>
      <c r="G504" s="147">
        <v>25</v>
      </c>
      <c r="H504" s="147">
        <v>25</v>
      </c>
      <c r="I504" s="147">
        <v>25</v>
      </c>
    </row>
    <row r="505" spans="1:9" ht="31.5">
      <c r="A505" s="162" t="s">
        <v>132</v>
      </c>
      <c r="B505" s="163">
        <v>917</v>
      </c>
      <c r="C505" s="164">
        <v>1</v>
      </c>
      <c r="D505" s="164">
        <v>13</v>
      </c>
      <c r="E505" s="152" t="s">
        <v>478</v>
      </c>
      <c r="F505" s="153" t="s">
        <v>133</v>
      </c>
      <c r="G505" s="147">
        <v>25</v>
      </c>
      <c r="H505" s="147">
        <v>25</v>
      </c>
      <c r="I505" s="147">
        <v>25</v>
      </c>
    </row>
    <row r="506" spans="1:9" ht="47.25">
      <c r="A506" s="162" t="s">
        <v>479</v>
      </c>
      <c r="B506" s="163">
        <v>917</v>
      </c>
      <c r="C506" s="164">
        <v>1</v>
      </c>
      <c r="D506" s="164">
        <v>13</v>
      </c>
      <c r="E506" s="152" t="s">
        <v>480</v>
      </c>
      <c r="F506" s="153" t="s">
        <v>125</v>
      </c>
      <c r="G506" s="147">
        <v>15</v>
      </c>
      <c r="H506" s="147">
        <v>15</v>
      </c>
      <c r="I506" s="147">
        <v>15</v>
      </c>
    </row>
    <row r="507" spans="1:9" ht="31.5">
      <c r="A507" s="162" t="s">
        <v>132</v>
      </c>
      <c r="B507" s="163">
        <v>917</v>
      </c>
      <c r="C507" s="164">
        <v>1</v>
      </c>
      <c r="D507" s="164">
        <v>13</v>
      </c>
      <c r="E507" s="152" t="s">
        <v>480</v>
      </c>
      <c r="F507" s="153" t="s">
        <v>133</v>
      </c>
      <c r="G507" s="147">
        <v>15</v>
      </c>
      <c r="H507" s="147">
        <v>15</v>
      </c>
      <c r="I507" s="147">
        <v>15</v>
      </c>
    </row>
    <row r="508" spans="1:9" ht="78" customHeight="1">
      <c r="A508" s="162" t="s">
        <v>481</v>
      </c>
      <c r="B508" s="163">
        <v>917</v>
      </c>
      <c r="C508" s="164">
        <v>1</v>
      </c>
      <c r="D508" s="164">
        <v>13</v>
      </c>
      <c r="E508" s="152" t="s">
        <v>482</v>
      </c>
      <c r="F508" s="153" t="s">
        <v>125</v>
      </c>
      <c r="G508" s="147">
        <v>5.8</v>
      </c>
      <c r="H508" s="147">
        <v>5</v>
      </c>
      <c r="I508" s="147">
        <v>5</v>
      </c>
    </row>
    <row r="509" spans="1:9" ht="31.5">
      <c r="A509" s="162" t="s">
        <v>132</v>
      </c>
      <c r="B509" s="163">
        <v>917</v>
      </c>
      <c r="C509" s="164">
        <v>1</v>
      </c>
      <c r="D509" s="164">
        <v>13</v>
      </c>
      <c r="E509" s="152" t="s">
        <v>482</v>
      </c>
      <c r="F509" s="153" t="s">
        <v>133</v>
      </c>
      <c r="G509" s="147">
        <v>5.8</v>
      </c>
      <c r="H509" s="147">
        <v>5</v>
      </c>
      <c r="I509" s="147">
        <v>5</v>
      </c>
    </row>
    <row r="510" spans="1:9" ht="47.25">
      <c r="A510" s="162" t="s">
        <v>483</v>
      </c>
      <c r="B510" s="163">
        <v>917</v>
      </c>
      <c r="C510" s="164">
        <v>1</v>
      </c>
      <c r="D510" s="164">
        <v>13</v>
      </c>
      <c r="E510" s="152" t="s">
        <v>484</v>
      </c>
      <c r="F510" s="153" t="s">
        <v>125</v>
      </c>
      <c r="G510" s="147">
        <v>10</v>
      </c>
      <c r="H510" s="147">
        <v>10</v>
      </c>
      <c r="I510" s="147">
        <v>10</v>
      </c>
    </row>
    <row r="511" spans="1:9" ht="31.5">
      <c r="A511" s="162" t="s">
        <v>132</v>
      </c>
      <c r="B511" s="163">
        <v>917</v>
      </c>
      <c r="C511" s="164">
        <v>1</v>
      </c>
      <c r="D511" s="164">
        <v>13</v>
      </c>
      <c r="E511" s="152" t="s">
        <v>484</v>
      </c>
      <c r="F511" s="153" t="s">
        <v>133</v>
      </c>
      <c r="G511" s="147">
        <v>10</v>
      </c>
      <c r="H511" s="147">
        <v>10</v>
      </c>
      <c r="I511" s="147">
        <v>10</v>
      </c>
    </row>
    <row r="512" spans="1:9" ht="63">
      <c r="A512" s="162" t="s">
        <v>485</v>
      </c>
      <c r="B512" s="163">
        <v>917</v>
      </c>
      <c r="C512" s="164">
        <v>1</v>
      </c>
      <c r="D512" s="164">
        <v>13</v>
      </c>
      <c r="E512" s="152" t="s">
        <v>486</v>
      </c>
      <c r="F512" s="153" t="s">
        <v>125</v>
      </c>
      <c r="G512" s="147">
        <v>15</v>
      </c>
      <c r="H512" s="147">
        <v>15</v>
      </c>
      <c r="I512" s="147">
        <v>15</v>
      </c>
    </row>
    <row r="513" spans="1:9" ht="31.5">
      <c r="A513" s="162" t="s">
        <v>132</v>
      </c>
      <c r="B513" s="163">
        <v>917</v>
      </c>
      <c r="C513" s="164">
        <v>1</v>
      </c>
      <c r="D513" s="164">
        <v>13</v>
      </c>
      <c r="E513" s="152" t="s">
        <v>486</v>
      </c>
      <c r="F513" s="153" t="s">
        <v>133</v>
      </c>
      <c r="G513" s="147">
        <v>15</v>
      </c>
      <c r="H513" s="147">
        <v>15</v>
      </c>
      <c r="I513" s="147">
        <v>15</v>
      </c>
    </row>
    <row r="514" spans="1:9" ht="47.25">
      <c r="A514" s="162" t="s">
        <v>556</v>
      </c>
      <c r="B514" s="163">
        <v>917</v>
      </c>
      <c r="C514" s="164">
        <v>1</v>
      </c>
      <c r="D514" s="164">
        <v>13</v>
      </c>
      <c r="E514" s="152" t="s">
        <v>557</v>
      </c>
      <c r="F514" s="153" t="s">
        <v>125</v>
      </c>
      <c r="G514" s="147">
        <v>234.9</v>
      </c>
      <c r="H514" s="147">
        <v>183</v>
      </c>
      <c r="I514" s="147">
        <v>182.9</v>
      </c>
    </row>
    <row r="515" spans="1:9" ht="47.25">
      <c r="A515" s="162" t="s">
        <v>558</v>
      </c>
      <c r="B515" s="163">
        <v>917</v>
      </c>
      <c r="C515" s="164">
        <v>1</v>
      </c>
      <c r="D515" s="164">
        <v>13</v>
      </c>
      <c r="E515" s="152" t="s">
        <v>559</v>
      </c>
      <c r="F515" s="153" t="s">
        <v>125</v>
      </c>
      <c r="G515" s="147">
        <v>234.9</v>
      </c>
      <c r="H515" s="147">
        <v>183</v>
      </c>
      <c r="I515" s="147">
        <v>182.9</v>
      </c>
    </row>
    <row r="516" spans="1:9" ht="63">
      <c r="A516" s="162" t="s">
        <v>560</v>
      </c>
      <c r="B516" s="163">
        <v>917</v>
      </c>
      <c r="C516" s="164">
        <v>1</v>
      </c>
      <c r="D516" s="164">
        <v>13</v>
      </c>
      <c r="E516" s="152" t="s">
        <v>561</v>
      </c>
      <c r="F516" s="153" t="s">
        <v>125</v>
      </c>
      <c r="G516" s="147">
        <v>92</v>
      </c>
      <c r="H516" s="147">
        <v>92</v>
      </c>
      <c r="I516" s="147">
        <v>91.9</v>
      </c>
    </row>
    <row r="517" spans="1:9" ht="31.5">
      <c r="A517" s="162" t="s">
        <v>176</v>
      </c>
      <c r="B517" s="163">
        <v>917</v>
      </c>
      <c r="C517" s="164">
        <v>1</v>
      </c>
      <c r="D517" s="164">
        <v>13</v>
      </c>
      <c r="E517" s="152" t="s">
        <v>561</v>
      </c>
      <c r="F517" s="153" t="s">
        <v>177</v>
      </c>
      <c r="G517" s="147">
        <v>92</v>
      </c>
      <c r="H517" s="147">
        <v>92</v>
      </c>
      <c r="I517" s="147">
        <v>91.9</v>
      </c>
    </row>
    <row r="518" spans="1:9" ht="47.25">
      <c r="A518" s="162" t="s">
        <v>562</v>
      </c>
      <c r="B518" s="163">
        <v>917</v>
      </c>
      <c r="C518" s="164">
        <v>1</v>
      </c>
      <c r="D518" s="164">
        <v>13</v>
      </c>
      <c r="E518" s="152" t="s">
        <v>563</v>
      </c>
      <c r="F518" s="153" t="s">
        <v>125</v>
      </c>
      <c r="G518" s="147">
        <v>41</v>
      </c>
      <c r="H518" s="147">
        <v>11</v>
      </c>
      <c r="I518" s="147">
        <v>11</v>
      </c>
    </row>
    <row r="519" spans="1:9" ht="31.5">
      <c r="A519" s="162" t="s">
        <v>132</v>
      </c>
      <c r="B519" s="163">
        <v>917</v>
      </c>
      <c r="C519" s="164">
        <v>1</v>
      </c>
      <c r="D519" s="164">
        <v>13</v>
      </c>
      <c r="E519" s="152" t="s">
        <v>563</v>
      </c>
      <c r="F519" s="153" t="s">
        <v>133</v>
      </c>
      <c r="G519" s="147">
        <v>41</v>
      </c>
      <c r="H519" s="147">
        <v>11</v>
      </c>
      <c r="I519" s="147">
        <v>11</v>
      </c>
    </row>
    <row r="520" spans="1:9" ht="31.5">
      <c r="A520" s="162" t="s">
        <v>795</v>
      </c>
      <c r="B520" s="163">
        <v>917</v>
      </c>
      <c r="C520" s="164">
        <v>1</v>
      </c>
      <c r="D520" s="164">
        <v>13</v>
      </c>
      <c r="E520" s="152" t="s">
        <v>796</v>
      </c>
      <c r="F520" s="153" t="s">
        <v>125</v>
      </c>
      <c r="G520" s="147">
        <v>10</v>
      </c>
      <c r="H520" s="147">
        <v>0</v>
      </c>
      <c r="I520" s="147">
        <v>0</v>
      </c>
    </row>
    <row r="521" spans="1:9" ht="31.5">
      <c r="A521" s="162" t="s">
        <v>132</v>
      </c>
      <c r="B521" s="163">
        <v>917</v>
      </c>
      <c r="C521" s="164">
        <v>1</v>
      </c>
      <c r="D521" s="164">
        <v>13</v>
      </c>
      <c r="E521" s="152" t="s">
        <v>796</v>
      </c>
      <c r="F521" s="153" t="s">
        <v>133</v>
      </c>
      <c r="G521" s="147">
        <v>10</v>
      </c>
      <c r="H521" s="147">
        <v>0</v>
      </c>
      <c r="I521" s="147">
        <v>0</v>
      </c>
    </row>
    <row r="522" spans="1:9" ht="110.25" customHeight="1">
      <c r="A522" s="162" t="s">
        <v>564</v>
      </c>
      <c r="B522" s="163">
        <v>917</v>
      </c>
      <c r="C522" s="164">
        <v>1</v>
      </c>
      <c r="D522" s="164">
        <v>13</v>
      </c>
      <c r="E522" s="152" t="s">
        <v>565</v>
      </c>
      <c r="F522" s="153" t="s">
        <v>125</v>
      </c>
      <c r="G522" s="147">
        <v>91.9</v>
      </c>
      <c r="H522" s="147">
        <v>80</v>
      </c>
      <c r="I522" s="147">
        <v>80</v>
      </c>
    </row>
    <row r="523" spans="1:9" ht="31.5">
      <c r="A523" s="162" t="s">
        <v>176</v>
      </c>
      <c r="B523" s="163">
        <v>917</v>
      </c>
      <c r="C523" s="164">
        <v>1</v>
      </c>
      <c r="D523" s="164">
        <v>13</v>
      </c>
      <c r="E523" s="152" t="s">
        <v>565</v>
      </c>
      <c r="F523" s="153" t="s">
        <v>177</v>
      </c>
      <c r="G523" s="147">
        <v>91.9</v>
      </c>
      <c r="H523" s="147">
        <v>80</v>
      </c>
      <c r="I523" s="147">
        <v>80</v>
      </c>
    </row>
    <row r="524" spans="1:9">
      <c r="A524" s="162" t="s">
        <v>595</v>
      </c>
      <c r="B524" s="163">
        <v>917</v>
      </c>
      <c r="C524" s="164">
        <v>1</v>
      </c>
      <c r="D524" s="164">
        <v>13</v>
      </c>
      <c r="E524" s="152" t="s">
        <v>596</v>
      </c>
      <c r="F524" s="153" t="s">
        <v>125</v>
      </c>
      <c r="G524" s="147">
        <v>52.7</v>
      </c>
      <c r="H524" s="147">
        <v>0</v>
      </c>
      <c r="I524" s="147">
        <v>0</v>
      </c>
    </row>
    <row r="525" spans="1:9" ht="63">
      <c r="A525" s="162" t="s">
        <v>797</v>
      </c>
      <c r="B525" s="163">
        <v>917</v>
      </c>
      <c r="C525" s="164">
        <v>1</v>
      </c>
      <c r="D525" s="164">
        <v>13</v>
      </c>
      <c r="E525" s="152" t="s">
        <v>798</v>
      </c>
      <c r="F525" s="153" t="s">
        <v>125</v>
      </c>
      <c r="G525" s="147">
        <v>52.7</v>
      </c>
      <c r="H525" s="147">
        <v>0</v>
      </c>
      <c r="I525" s="147">
        <v>0</v>
      </c>
    </row>
    <row r="526" spans="1:9" ht="63">
      <c r="A526" s="162" t="s">
        <v>799</v>
      </c>
      <c r="B526" s="163">
        <v>917</v>
      </c>
      <c r="C526" s="164">
        <v>1</v>
      </c>
      <c r="D526" s="164">
        <v>13</v>
      </c>
      <c r="E526" s="152" t="s">
        <v>800</v>
      </c>
      <c r="F526" s="153" t="s">
        <v>125</v>
      </c>
      <c r="G526" s="147">
        <v>52.7</v>
      </c>
      <c r="H526" s="147">
        <v>0</v>
      </c>
      <c r="I526" s="147">
        <v>0</v>
      </c>
    </row>
    <row r="527" spans="1:9" ht="63">
      <c r="A527" s="162" t="s">
        <v>211</v>
      </c>
      <c r="B527" s="163">
        <v>917</v>
      </c>
      <c r="C527" s="164">
        <v>1</v>
      </c>
      <c r="D527" s="164">
        <v>13</v>
      </c>
      <c r="E527" s="152" t="s">
        <v>801</v>
      </c>
      <c r="F527" s="153" t="s">
        <v>125</v>
      </c>
      <c r="G527" s="147">
        <v>52.7</v>
      </c>
      <c r="H527" s="147">
        <v>0</v>
      </c>
      <c r="I527" s="147">
        <v>0</v>
      </c>
    </row>
    <row r="528" spans="1:9" ht="31.5">
      <c r="A528" s="162" t="s">
        <v>132</v>
      </c>
      <c r="B528" s="163">
        <v>917</v>
      </c>
      <c r="C528" s="164">
        <v>1</v>
      </c>
      <c r="D528" s="164">
        <v>13</v>
      </c>
      <c r="E528" s="152" t="s">
        <v>801</v>
      </c>
      <c r="F528" s="153" t="s">
        <v>133</v>
      </c>
      <c r="G528" s="147">
        <v>52.7</v>
      </c>
      <c r="H528" s="147">
        <v>0</v>
      </c>
      <c r="I528" s="147">
        <v>0</v>
      </c>
    </row>
    <row r="529" spans="1:9">
      <c r="A529" s="162" t="s">
        <v>663</v>
      </c>
      <c r="B529" s="163">
        <v>917</v>
      </c>
      <c r="C529" s="164">
        <v>2</v>
      </c>
      <c r="D529" s="164">
        <v>0</v>
      </c>
      <c r="E529" s="152" t="s">
        <v>125</v>
      </c>
      <c r="F529" s="153" t="s">
        <v>125</v>
      </c>
      <c r="G529" s="147">
        <v>1003.1</v>
      </c>
      <c r="H529" s="147">
        <v>44</v>
      </c>
      <c r="I529" s="147">
        <v>44</v>
      </c>
    </row>
    <row r="530" spans="1:9">
      <c r="A530" s="162" t="s">
        <v>634</v>
      </c>
      <c r="B530" s="163">
        <v>917</v>
      </c>
      <c r="C530" s="164">
        <v>2</v>
      </c>
      <c r="D530" s="164">
        <v>4</v>
      </c>
      <c r="E530" s="152" t="s">
        <v>125</v>
      </c>
      <c r="F530" s="153" t="s">
        <v>125</v>
      </c>
      <c r="G530" s="147">
        <v>1003.1</v>
      </c>
      <c r="H530" s="147">
        <v>44</v>
      </c>
      <c r="I530" s="147">
        <v>44</v>
      </c>
    </row>
    <row r="531" spans="1:9">
      <c r="A531" s="162" t="s">
        <v>595</v>
      </c>
      <c r="B531" s="163">
        <v>917</v>
      </c>
      <c r="C531" s="164">
        <v>2</v>
      </c>
      <c r="D531" s="164">
        <v>4</v>
      </c>
      <c r="E531" s="152" t="s">
        <v>596</v>
      </c>
      <c r="F531" s="153" t="s">
        <v>125</v>
      </c>
      <c r="G531" s="147">
        <v>1003.1</v>
      </c>
      <c r="H531" s="147">
        <v>44</v>
      </c>
      <c r="I531" s="147">
        <v>44</v>
      </c>
    </row>
    <row r="532" spans="1:9" ht="31.5">
      <c r="A532" s="162" t="s">
        <v>630</v>
      </c>
      <c r="B532" s="163">
        <v>917</v>
      </c>
      <c r="C532" s="164">
        <v>2</v>
      </c>
      <c r="D532" s="164">
        <v>4</v>
      </c>
      <c r="E532" s="152" t="s">
        <v>631</v>
      </c>
      <c r="F532" s="153" t="s">
        <v>125</v>
      </c>
      <c r="G532" s="147">
        <v>1003.1</v>
      </c>
      <c r="H532" s="147">
        <v>44</v>
      </c>
      <c r="I532" s="147">
        <v>44</v>
      </c>
    </row>
    <row r="533" spans="1:9" ht="78.75">
      <c r="A533" s="162" t="s">
        <v>632</v>
      </c>
      <c r="B533" s="163">
        <v>917</v>
      </c>
      <c r="C533" s="164">
        <v>2</v>
      </c>
      <c r="D533" s="164">
        <v>4</v>
      </c>
      <c r="E533" s="152" t="s">
        <v>633</v>
      </c>
      <c r="F533" s="153" t="s">
        <v>125</v>
      </c>
      <c r="G533" s="147">
        <v>1003.1</v>
      </c>
      <c r="H533" s="147">
        <v>44</v>
      </c>
      <c r="I533" s="147">
        <v>44</v>
      </c>
    </row>
    <row r="534" spans="1:9" ht="31.5">
      <c r="A534" s="162" t="s">
        <v>132</v>
      </c>
      <c r="B534" s="163">
        <v>917</v>
      </c>
      <c r="C534" s="164">
        <v>2</v>
      </c>
      <c r="D534" s="164">
        <v>4</v>
      </c>
      <c r="E534" s="152" t="s">
        <v>633</v>
      </c>
      <c r="F534" s="153" t="s">
        <v>133</v>
      </c>
      <c r="G534" s="147">
        <v>1003.1</v>
      </c>
      <c r="H534" s="147">
        <v>44</v>
      </c>
      <c r="I534" s="147">
        <v>44</v>
      </c>
    </row>
    <row r="535" spans="1:9">
      <c r="A535" s="162" t="s">
        <v>658</v>
      </c>
      <c r="B535" s="163">
        <v>917</v>
      </c>
      <c r="C535" s="164">
        <v>4</v>
      </c>
      <c r="D535" s="164">
        <v>0</v>
      </c>
      <c r="E535" s="152" t="s">
        <v>125</v>
      </c>
      <c r="F535" s="153" t="s">
        <v>125</v>
      </c>
      <c r="G535" s="147">
        <v>1756.2</v>
      </c>
      <c r="H535" s="147">
        <v>1756.2</v>
      </c>
      <c r="I535" s="147">
        <v>1756.2</v>
      </c>
    </row>
    <row r="536" spans="1:9">
      <c r="A536" s="162" t="s">
        <v>305</v>
      </c>
      <c r="B536" s="163">
        <v>917</v>
      </c>
      <c r="C536" s="164">
        <v>4</v>
      </c>
      <c r="D536" s="164">
        <v>5</v>
      </c>
      <c r="E536" s="152" t="s">
        <v>125</v>
      </c>
      <c r="F536" s="153" t="s">
        <v>125</v>
      </c>
      <c r="G536" s="147">
        <v>1706.2</v>
      </c>
      <c r="H536" s="147">
        <v>1706.2</v>
      </c>
      <c r="I536" s="147">
        <v>1706.2</v>
      </c>
    </row>
    <row r="537" spans="1:9" ht="63">
      <c r="A537" s="162" t="s">
        <v>272</v>
      </c>
      <c r="B537" s="163">
        <v>917</v>
      </c>
      <c r="C537" s="164">
        <v>4</v>
      </c>
      <c r="D537" s="164">
        <v>5</v>
      </c>
      <c r="E537" s="152" t="s">
        <v>273</v>
      </c>
      <c r="F537" s="153" t="s">
        <v>125</v>
      </c>
      <c r="G537" s="147">
        <v>1706.2</v>
      </c>
      <c r="H537" s="147">
        <v>1706.2</v>
      </c>
      <c r="I537" s="147">
        <v>1706.2</v>
      </c>
    </row>
    <row r="538" spans="1:9" ht="47.25">
      <c r="A538" s="162" t="s">
        <v>292</v>
      </c>
      <c r="B538" s="163">
        <v>917</v>
      </c>
      <c r="C538" s="164">
        <v>4</v>
      </c>
      <c r="D538" s="164">
        <v>5</v>
      </c>
      <c r="E538" s="152" t="s">
        <v>293</v>
      </c>
      <c r="F538" s="153" t="s">
        <v>125</v>
      </c>
      <c r="G538" s="147">
        <v>1706.2</v>
      </c>
      <c r="H538" s="147">
        <v>1706.2</v>
      </c>
      <c r="I538" s="147">
        <v>1706.2</v>
      </c>
    </row>
    <row r="539" spans="1:9" ht="30" customHeight="1">
      <c r="A539" s="162" t="s">
        <v>301</v>
      </c>
      <c r="B539" s="163">
        <v>917</v>
      </c>
      <c r="C539" s="164">
        <v>4</v>
      </c>
      <c r="D539" s="164">
        <v>5</v>
      </c>
      <c r="E539" s="152" t="s">
        <v>302</v>
      </c>
      <c r="F539" s="153" t="s">
        <v>125</v>
      </c>
      <c r="G539" s="147">
        <v>1706.2</v>
      </c>
      <c r="H539" s="147">
        <v>1706.2</v>
      </c>
      <c r="I539" s="147">
        <v>1706.2</v>
      </c>
    </row>
    <row r="540" spans="1:9" ht="78" customHeight="1">
      <c r="A540" s="162" t="s">
        <v>303</v>
      </c>
      <c r="B540" s="163">
        <v>917</v>
      </c>
      <c r="C540" s="164">
        <v>4</v>
      </c>
      <c r="D540" s="164">
        <v>5</v>
      </c>
      <c r="E540" s="152" t="s">
        <v>304</v>
      </c>
      <c r="F540" s="153" t="s">
        <v>125</v>
      </c>
      <c r="G540" s="147">
        <v>1706.2</v>
      </c>
      <c r="H540" s="147">
        <v>1706.2</v>
      </c>
      <c r="I540" s="147">
        <v>1706.2</v>
      </c>
    </row>
    <row r="541" spans="1:9" ht="31.5">
      <c r="A541" s="162" t="s">
        <v>132</v>
      </c>
      <c r="B541" s="163">
        <v>917</v>
      </c>
      <c r="C541" s="164">
        <v>4</v>
      </c>
      <c r="D541" s="164">
        <v>5</v>
      </c>
      <c r="E541" s="152" t="s">
        <v>304</v>
      </c>
      <c r="F541" s="153" t="s">
        <v>133</v>
      </c>
      <c r="G541" s="147">
        <v>1706.2</v>
      </c>
      <c r="H541" s="147">
        <v>1706.2</v>
      </c>
      <c r="I541" s="147">
        <v>1706.2</v>
      </c>
    </row>
    <row r="542" spans="1:9" ht="31.5">
      <c r="A542" s="162" t="s">
        <v>328</v>
      </c>
      <c r="B542" s="163">
        <v>917</v>
      </c>
      <c r="C542" s="164">
        <v>4</v>
      </c>
      <c r="D542" s="164">
        <v>12</v>
      </c>
      <c r="E542" s="152" t="s">
        <v>125</v>
      </c>
      <c r="F542" s="153" t="s">
        <v>125</v>
      </c>
      <c r="G542" s="147">
        <v>50</v>
      </c>
      <c r="H542" s="147">
        <v>50</v>
      </c>
      <c r="I542" s="147">
        <v>50</v>
      </c>
    </row>
    <row r="543" spans="1:9" ht="46.5" customHeight="1">
      <c r="A543" s="162" t="s">
        <v>493</v>
      </c>
      <c r="B543" s="163">
        <v>917</v>
      </c>
      <c r="C543" s="164">
        <v>4</v>
      </c>
      <c r="D543" s="164">
        <v>12</v>
      </c>
      <c r="E543" s="152" t="s">
        <v>494</v>
      </c>
      <c r="F543" s="153" t="s">
        <v>125</v>
      </c>
      <c r="G543" s="147">
        <v>50</v>
      </c>
      <c r="H543" s="147">
        <v>50</v>
      </c>
      <c r="I543" s="147">
        <v>50</v>
      </c>
    </row>
    <row r="544" spans="1:9" ht="31.5">
      <c r="A544" s="162" t="s">
        <v>544</v>
      </c>
      <c r="B544" s="163">
        <v>917</v>
      </c>
      <c r="C544" s="164">
        <v>4</v>
      </c>
      <c r="D544" s="164">
        <v>12</v>
      </c>
      <c r="E544" s="152" t="s">
        <v>545</v>
      </c>
      <c r="F544" s="153" t="s">
        <v>125</v>
      </c>
      <c r="G544" s="147">
        <v>50</v>
      </c>
      <c r="H544" s="147">
        <v>50</v>
      </c>
      <c r="I544" s="147">
        <v>50</v>
      </c>
    </row>
    <row r="545" spans="1:9" ht="30.75" customHeight="1">
      <c r="A545" s="162" t="s">
        <v>546</v>
      </c>
      <c r="B545" s="163">
        <v>917</v>
      </c>
      <c r="C545" s="164">
        <v>4</v>
      </c>
      <c r="D545" s="164">
        <v>12</v>
      </c>
      <c r="E545" s="152" t="s">
        <v>547</v>
      </c>
      <c r="F545" s="153" t="s">
        <v>125</v>
      </c>
      <c r="G545" s="147">
        <v>45</v>
      </c>
      <c r="H545" s="147">
        <v>45</v>
      </c>
      <c r="I545" s="147">
        <v>45</v>
      </c>
    </row>
    <row r="546" spans="1:9" ht="31.5">
      <c r="A546" s="162" t="s">
        <v>548</v>
      </c>
      <c r="B546" s="163">
        <v>917</v>
      </c>
      <c r="C546" s="164">
        <v>4</v>
      </c>
      <c r="D546" s="164">
        <v>12</v>
      </c>
      <c r="E546" s="152" t="s">
        <v>549</v>
      </c>
      <c r="F546" s="153" t="s">
        <v>125</v>
      </c>
      <c r="G546" s="147">
        <v>20</v>
      </c>
      <c r="H546" s="147">
        <v>20</v>
      </c>
      <c r="I546" s="147">
        <v>20</v>
      </c>
    </row>
    <row r="547" spans="1:9" ht="31.5">
      <c r="A547" s="162" t="s">
        <v>132</v>
      </c>
      <c r="B547" s="163">
        <v>917</v>
      </c>
      <c r="C547" s="164">
        <v>4</v>
      </c>
      <c r="D547" s="164">
        <v>12</v>
      </c>
      <c r="E547" s="152" t="s">
        <v>549</v>
      </c>
      <c r="F547" s="153" t="s">
        <v>133</v>
      </c>
      <c r="G547" s="147">
        <v>20</v>
      </c>
      <c r="H547" s="147">
        <v>20</v>
      </c>
      <c r="I547" s="147">
        <v>20</v>
      </c>
    </row>
    <row r="548" spans="1:9" ht="31.5">
      <c r="A548" s="162" t="s">
        <v>550</v>
      </c>
      <c r="B548" s="163">
        <v>917</v>
      </c>
      <c r="C548" s="164">
        <v>4</v>
      </c>
      <c r="D548" s="164">
        <v>12</v>
      </c>
      <c r="E548" s="152" t="s">
        <v>551</v>
      </c>
      <c r="F548" s="153" t="s">
        <v>125</v>
      </c>
      <c r="G548" s="147">
        <v>25</v>
      </c>
      <c r="H548" s="147">
        <v>25</v>
      </c>
      <c r="I548" s="147">
        <v>25</v>
      </c>
    </row>
    <row r="549" spans="1:9" ht="31.5">
      <c r="A549" s="162" t="s">
        <v>132</v>
      </c>
      <c r="B549" s="163">
        <v>917</v>
      </c>
      <c r="C549" s="164">
        <v>4</v>
      </c>
      <c r="D549" s="164">
        <v>12</v>
      </c>
      <c r="E549" s="152" t="s">
        <v>551</v>
      </c>
      <c r="F549" s="153" t="s">
        <v>133</v>
      </c>
      <c r="G549" s="147">
        <v>25</v>
      </c>
      <c r="H549" s="147">
        <v>25</v>
      </c>
      <c r="I549" s="147">
        <v>25</v>
      </c>
    </row>
    <row r="550" spans="1:9" ht="47.25">
      <c r="A550" s="162" t="s">
        <v>552</v>
      </c>
      <c r="B550" s="163">
        <v>917</v>
      </c>
      <c r="C550" s="164">
        <v>4</v>
      </c>
      <c r="D550" s="164">
        <v>12</v>
      </c>
      <c r="E550" s="152" t="s">
        <v>553</v>
      </c>
      <c r="F550" s="153" t="s">
        <v>125</v>
      </c>
      <c r="G550" s="147">
        <v>5</v>
      </c>
      <c r="H550" s="147">
        <v>5</v>
      </c>
      <c r="I550" s="147">
        <v>5</v>
      </c>
    </row>
    <row r="551" spans="1:9" ht="31.5">
      <c r="A551" s="162" t="s">
        <v>554</v>
      </c>
      <c r="B551" s="163">
        <v>917</v>
      </c>
      <c r="C551" s="164">
        <v>4</v>
      </c>
      <c r="D551" s="164">
        <v>12</v>
      </c>
      <c r="E551" s="152" t="s">
        <v>555</v>
      </c>
      <c r="F551" s="153" t="s">
        <v>125</v>
      </c>
      <c r="G551" s="147">
        <v>5</v>
      </c>
      <c r="H551" s="147">
        <v>5</v>
      </c>
      <c r="I551" s="147">
        <v>5</v>
      </c>
    </row>
    <row r="552" spans="1:9" ht="31.5">
      <c r="A552" s="162" t="s">
        <v>132</v>
      </c>
      <c r="B552" s="163">
        <v>917</v>
      </c>
      <c r="C552" s="164">
        <v>4</v>
      </c>
      <c r="D552" s="164">
        <v>12</v>
      </c>
      <c r="E552" s="152" t="s">
        <v>555</v>
      </c>
      <c r="F552" s="153" t="s">
        <v>133</v>
      </c>
      <c r="G552" s="147">
        <v>5</v>
      </c>
      <c r="H552" s="147">
        <v>5</v>
      </c>
      <c r="I552" s="147">
        <v>5</v>
      </c>
    </row>
    <row r="553" spans="1:9">
      <c r="A553" s="162" t="s">
        <v>649</v>
      </c>
      <c r="B553" s="163">
        <v>917</v>
      </c>
      <c r="C553" s="164">
        <v>7</v>
      </c>
      <c r="D553" s="164">
        <v>0</v>
      </c>
      <c r="E553" s="152" t="s">
        <v>125</v>
      </c>
      <c r="F553" s="153" t="s">
        <v>125</v>
      </c>
      <c r="G553" s="147">
        <v>405</v>
      </c>
      <c r="H553" s="147">
        <v>347</v>
      </c>
      <c r="I553" s="147">
        <v>347</v>
      </c>
    </row>
    <row r="554" spans="1:9" ht="31.5">
      <c r="A554" s="162" t="s">
        <v>139</v>
      </c>
      <c r="B554" s="163">
        <v>917</v>
      </c>
      <c r="C554" s="164">
        <v>7</v>
      </c>
      <c r="D554" s="164">
        <v>5</v>
      </c>
      <c r="E554" s="152" t="s">
        <v>125</v>
      </c>
      <c r="F554" s="153" t="s">
        <v>125</v>
      </c>
      <c r="G554" s="147">
        <v>149</v>
      </c>
      <c r="H554" s="147">
        <v>97</v>
      </c>
      <c r="I554" s="147">
        <v>97</v>
      </c>
    </row>
    <row r="555" spans="1:9" ht="47.25">
      <c r="A555" s="162" t="s">
        <v>400</v>
      </c>
      <c r="B555" s="163">
        <v>917</v>
      </c>
      <c r="C555" s="164">
        <v>7</v>
      </c>
      <c r="D555" s="164">
        <v>5</v>
      </c>
      <c r="E555" s="152" t="s">
        <v>401</v>
      </c>
      <c r="F555" s="153" t="s">
        <v>125</v>
      </c>
      <c r="G555" s="147">
        <v>149</v>
      </c>
      <c r="H555" s="147">
        <v>97</v>
      </c>
      <c r="I555" s="147">
        <v>97</v>
      </c>
    </row>
    <row r="556" spans="1:9" ht="31.5">
      <c r="A556" s="162" t="s">
        <v>402</v>
      </c>
      <c r="B556" s="163">
        <v>917</v>
      </c>
      <c r="C556" s="164">
        <v>7</v>
      </c>
      <c r="D556" s="164">
        <v>5</v>
      </c>
      <c r="E556" s="152" t="s">
        <v>403</v>
      </c>
      <c r="F556" s="153" t="s">
        <v>125</v>
      </c>
      <c r="G556" s="147">
        <v>149</v>
      </c>
      <c r="H556" s="147">
        <v>97</v>
      </c>
      <c r="I556" s="147">
        <v>97</v>
      </c>
    </row>
    <row r="557" spans="1:9" ht="47.25" customHeight="1">
      <c r="A557" s="162" t="s">
        <v>778</v>
      </c>
      <c r="B557" s="163">
        <v>917</v>
      </c>
      <c r="C557" s="164">
        <v>7</v>
      </c>
      <c r="D557" s="164">
        <v>5</v>
      </c>
      <c r="E557" s="152" t="s">
        <v>404</v>
      </c>
      <c r="F557" s="153" t="s">
        <v>125</v>
      </c>
      <c r="G557" s="147">
        <v>149</v>
      </c>
      <c r="H557" s="147">
        <v>97</v>
      </c>
      <c r="I557" s="147">
        <v>97</v>
      </c>
    </row>
    <row r="558" spans="1:9" ht="47.25">
      <c r="A558" s="162" t="s">
        <v>405</v>
      </c>
      <c r="B558" s="163">
        <v>917</v>
      </c>
      <c r="C558" s="164">
        <v>7</v>
      </c>
      <c r="D558" s="164">
        <v>5</v>
      </c>
      <c r="E558" s="152" t="s">
        <v>406</v>
      </c>
      <c r="F558" s="153" t="s">
        <v>125</v>
      </c>
      <c r="G558" s="147">
        <v>10</v>
      </c>
      <c r="H558" s="147">
        <v>10</v>
      </c>
      <c r="I558" s="147">
        <v>10</v>
      </c>
    </row>
    <row r="559" spans="1:9" ht="31.5">
      <c r="A559" s="162" t="s">
        <v>132</v>
      </c>
      <c r="B559" s="163">
        <v>917</v>
      </c>
      <c r="C559" s="164">
        <v>7</v>
      </c>
      <c r="D559" s="164">
        <v>5</v>
      </c>
      <c r="E559" s="152" t="s">
        <v>406</v>
      </c>
      <c r="F559" s="153" t="s">
        <v>133</v>
      </c>
      <c r="G559" s="147">
        <v>10</v>
      </c>
      <c r="H559" s="147">
        <v>10</v>
      </c>
      <c r="I559" s="147">
        <v>10</v>
      </c>
    </row>
    <row r="560" spans="1:9" ht="47.25">
      <c r="A560" s="162" t="s">
        <v>779</v>
      </c>
      <c r="B560" s="163">
        <v>917</v>
      </c>
      <c r="C560" s="164">
        <v>7</v>
      </c>
      <c r="D560" s="164">
        <v>5</v>
      </c>
      <c r="E560" s="152" t="s">
        <v>407</v>
      </c>
      <c r="F560" s="153" t="s">
        <v>125</v>
      </c>
      <c r="G560" s="147">
        <v>137</v>
      </c>
      <c r="H560" s="147">
        <v>85</v>
      </c>
      <c r="I560" s="147">
        <v>85</v>
      </c>
    </row>
    <row r="561" spans="1:9" ht="31.5">
      <c r="A561" s="162" t="s">
        <v>132</v>
      </c>
      <c r="B561" s="163">
        <v>917</v>
      </c>
      <c r="C561" s="164">
        <v>7</v>
      </c>
      <c r="D561" s="164">
        <v>5</v>
      </c>
      <c r="E561" s="152" t="s">
        <v>407</v>
      </c>
      <c r="F561" s="153" t="s">
        <v>133</v>
      </c>
      <c r="G561" s="147">
        <v>137</v>
      </c>
      <c r="H561" s="147">
        <v>85</v>
      </c>
      <c r="I561" s="147">
        <v>85</v>
      </c>
    </row>
    <row r="562" spans="1:9" ht="46.5" customHeight="1">
      <c r="A562" s="162" t="s">
        <v>408</v>
      </c>
      <c r="B562" s="163">
        <v>917</v>
      </c>
      <c r="C562" s="164">
        <v>7</v>
      </c>
      <c r="D562" s="164">
        <v>5</v>
      </c>
      <c r="E562" s="152" t="s">
        <v>409</v>
      </c>
      <c r="F562" s="153" t="s">
        <v>125</v>
      </c>
      <c r="G562" s="147">
        <v>2</v>
      </c>
      <c r="H562" s="147">
        <v>2</v>
      </c>
      <c r="I562" s="147">
        <v>2</v>
      </c>
    </row>
    <row r="563" spans="1:9" ht="31.5">
      <c r="A563" s="162" t="s">
        <v>132</v>
      </c>
      <c r="B563" s="163">
        <v>917</v>
      </c>
      <c r="C563" s="164">
        <v>7</v>
      </c>
      <c r="D563" s="164">
        <v>5</v>
      </c>
      <c r="E563" s="152" t="s">
        <v>409</v>
      </c>
      <c r="F563" s="153" t="s">
        <v>133</v>
      </c>
      <c r="G563" s="147">
        <v>2</v>
      </c>
      <c r="H563" s="147">
        <v>2</v>
      </c>
      <c r="I563" s="147">
        <v>2</v>
      </c>
    </row>
    <row r="564" spans="1:9">
      <c r="A564" s="162" t="s">
        <v>501</v>
      </c>
      <c r="B564" s="163">
        <v>917</v>
      </c>
      <c r="C564" s="164">
        <v>7</v>
      </c>
      <c r="D564" s="164">
        <v>7</v>
      </c>
      <c r="E564" s="152" t="s">
        <v>125</v>
      </c>
      <c r="F564" s="153" t="s">
        <v>125</v>
      </c>
      <c r="G564" s="147">
        <v>256</v>
      </c>
      <c r="H564" s="147">
        <v>250</v>
      </c>
      <c r="I564" s="147">
        <v>250</v>
      </c>
    </row>
    <row r="565" spans="1:9" ht="46.5" customHeight="1">
      <c r="A565" s="162" t="s">
        <v>493</v>
      </c>
      <c r="B565" s="163">
        <v>917</v>
      </c>
      <c r="C565" s="164">
        <v>7</v>
      </c>
      <c r="D565" s="164">
        <v>7</v>
      </c>
      <c r="E565" s="152" t="s">
        <v>494</v>
      </c>
      <c r="F565" s="153" t="s">
        <v>125</v>
      </c>
      <c r="G565" s="147">
        <v>256</v>
      </c>
      <c r="H565" s="147">
        <v>250</v>
      </c>
      <c r="I565" s="147">
        <v>250</v>
      </c>
    </row>
    <row r="566" spans="1:9" ht="31.5" customHeight="1">
      <c r="A566" s="162" t="s">
        <v>495</v>
      </c>
      <c r="B566" s="163">
        <v>917</v>
      </c>
      <c r="C566" s="164">
        <v>7</v>
      </c>
      <c r="D566" s="164">
        <v>7</v>
      </c>
      <c r="E566" s="152" t="s">
        <v>496</v>
      </c>
      <c r="F566" s="153" t="s">
        <v>125</v>
      </c>
      <c r="G566" s="147">
        <v>165</v>
      </c>
      <c r="H566" s="147">
        <v>166</v>
      </c>
      <c r="I566" s="147">
        <v>166</v>
      </c>
    </row>
    <row r="567" spans="1:9" ht="47.25" customHeight="1">
      <c r="A567" s="162" t="s">
        <v>497</v>
      </c>
      <c r="B567" s="163">
        <v>917</v>
      </c>
      <c r="C567" s="164">
        <v>7</v>
      </c>
      <c r="D567" s="164">
        <v>7</v>
      </c>
      <c r="E567" s="152" t="s">
        <v>498</v>
      </c>
      <c r="F567" s="153" t="s">
        <v>125</v>
      </c>
      <c r="G567" s="147">
        <v>165</v>
      </c>
      <c r="H567" s="147">
        <v>166</v>
      </c>
      <c r="I567" s="147">
        <v>166</v>
      </c>
    </row>
    <row r="568" spans="1:9" ht="63">
      <c r="A568" s="162" t="s">
        <v>499</v>
      </c>
      <c r="B568" s="163">
        <v>917</v>
      </c>
      <c r="C568" s="164">
        <v>7</v>
      </c>
      <c r="D568" s="164">
        <v>7</v>
      </c>
      <c r="E568" s="152" t="s">
        <v>500</v>
      </c>
      <c r="F568" s="153" t="s">
        <v>125</v>
      </c>
      <c r="G568" s="147">
        <v>145</v>
      </c>
      <c r="H568" s="147">
        <v>146</v>
      </c>
      <c r="I568" s="147">
        <v>146</v>
      </c>
    </row>
    <row r="569" spans="1:9" ht="31.5">
      <c r="A569" s="162" t="s">
        <v>132</v>
      </c>
      <c r="B569" s="163">
        <v>917</v>
      </c>
      <c r="C569" s="164">
        <v>7</v>
      </c>
      <c r="D569" s="164">
        <v>7</v>
      </c>
      <c r="E569" s="152" t="s">
        <v>500</v>
      </c>
      <c r="F569" s="153" t="s">
        <v>133</v>
      </c>
      <c r="G569" s="147">
        <v>145</v>
      </c>
      <c r="H569" s="147">
        <v>146</v>
      </c>
      <c r="I569" s="147">
        <v>146</v>
      </c>
    </row>
    <row r="570" spans="1:9" ht="47.25">
      <c r="A570" s="162" t="s">
        <v>502</v>
      </c>
      <c r="B570" s="163">
        <v>917</v>
      </c>
      <c r="C570" s="164">
        <v>7</v>
      </c>
      <c r="D570" s="164">
        <v>7</v>
      </c>
      <c r="E570" s="152" t="s">
        <v>503</v>
      </c>
      <c r="F570" s="153" t="s">
        <v>125</v>
      </c>
      <c r="G570" s="147">
        <v>20</v>
      </c>
      <c r="H570" s="147">
        <v>20</v>
      </c>
      <c r="I570" s="147">
        <v>20</v>
      </c>
    </row>
    <row r="571" spans="1:9" ht="31.5">
      <c r="A571" s="162" t="s">
        <v>132</v>
      </c>
      <c r="B571" s="163">
        <v>917</v>
      </c>
      <c r="C571" s="164">
        <v>7</v>
      </c>
      <c r="D571" s="164">
        <v>7</v>
      </c>
      <c r="E571" s="152" t="s">
        <v>503</v>
      </c>
      <c r="F571" s="153" t="s">
        <v>133</v>
      </c>
      <c r="G571" s="147">
        <v>20</v>
      </c>
      <c r="H571" s="147">
        <v>20</v>
      </c>
      <c r="I571" s="147">
        <v>20</v>
      </c>
    </row>
    <row r="572" spans="1:9" ht="63">
      <c r="A572" s="162" t="s">
        <v>536</v>
      </c>
      <c r="B572" s="163">
        <v>917</v>
      </c>
      <c r="C572" s="164">
        <v>7</v>
      </c>
      <c r="D572" s="164">
        <v>7</v>
      </c>
      <c r="E572" s="152" t="s">
        <v>537</v>
      </c>
      <c r="F572" s="153" t="s">
        <v>125</v>
      </c>
      <c r="G572" s="147">
        <v>91</v>
      </c>
      <c r="H572" s="147">
        <v>84</v>
      </c>
      <c r="I572" s="147">
        <v>84</v>
      </c>
    </row>
    <row r="573" spans="1:9" ht="63">
      <c r="A573" s="162" t="s">
        <v>538</v>
      </c>
      <c r="B573" s="163">
        <v>917</v>
      </c>
      <c r="C573" s="164">
        <v>7</v>
      </c>
      <c r="D573" s="164">
        <v>7</v>
      </c>
      <c r="E573" s="152" t="s">
        <v>539</v>
      </c>
      <c r="F573" s="153" t="s">
        <v>125</v>
      </c>
      <c r="G573" s="147">
        <v>91</v>
      </c>
      <c r="H573" s="147">
        <v>84</v>
      </c>
      <c r="I573" s="147">
        <v>84</v>
      </c>
    </row>
    <row r="574" spans="1:9" ht="30.75" customHeight="1">
      <c r="A574" s="162" t="s">
        <v>540</v>
      </c>
      <c r="B574" s="163">
        <v>917</v>
      </c>
      <c r="C574" s="164">
        <v>7</v>
      </c>
      <c r="D574" s="164">
        <v>7</v>
      </c>
      <c r="E574" s="152" t="s">
        <v>541</v>
      </c>
      <c r="F574" s="153" t="s">
        <v>125</v>
      </c>
      <c r="G574" s="147">
        <v>21</v>
      </c>
      <c r="H574" s="147">
        <v>21</v>
      </c>
      <c r="I574" s="147">
        <v>21</v>
      </c>
    </row>
    <row r="575" spans="1:9" ht="31.5">
      <c r="A575" s="162" t="s">
        <v>132</v>
      </c>
      <c r="B575" s="163">
        <v>917</v>
      </c>
      <c r="C575" s="164">
        <v>7</v>
      </c>
      <c r="D575" s="164">
        <v>7</v>
      </c>
      <c r="E575" s="152" t="s">
        <v>541</v>
      </c>
      <c r="F575" s="153" t="s">
        <v>133</v>
      </c>
      <c r="G575" s="147">
        <v>21</v>
      </c>
      <c r="H575" s="147">
        <v>21</v>
      </c>
      <c r="I575" s="147">
        <v>21</v>
      </c>
    </row>
    <row r="576" spans="1:9" ht="31.5">
      <c r="A576" s="162" t="s">
        <v>542</v>
      </c>
      <c r="B576" s="163">
        <v>917</v>
      </c>
      <c r="C576" s="164">
        <v>7</v>
      </c>
      <c r="D576" s="164">
        <v>7</v>
      </c>
      <c r="E576" s="152" t="s">
        <v>543</v>
      </c>
      <c r="F576" s="153" t="s">
        <v>125</v>
      </c>
      <c r="G576" s="147">
        <v>70</v>
      </c>
      <c r="H576" s="147">
        <v>63</v>
      </c>
      <c r="I576" s="147">
        <v>63</v>
      </c>
    </row>
    <row r="577" spans="1:9" ht="31.5">
      <c r="A577" s="162" t="s">
        <v>132</v>
      </c>
      <c r="B577" s="163">
        <v>917</v>
      </c>
      <c r="C577" s="164">
        <v>7</v>
      </c>
      <c r="D577" s="164">
        <v>7</v>
      </c>
      <c r="E577" s="152" t="s">
        <v>543</v>
      </c>
      <c r="F577" s="153" t="s">
        <v>133</v>
      </c>
      <c r="G577" s="147">
        <v>70</v>
      </c>
      <c r="H577" s="147">
        <v>63</v>
      </c>
      <c r="I577" s="147">
        <v>63</v>
      </c>
    </row>
    <row r="578" spans="1:9">
      <c r="A578" s="162" t="s">
        <v>652</v>
      </c>
      <c r="B578" s="163">
        <v>917</v>
      </c>
      <c r="C578" s="164">
        <v>10</v>
      </c>
      <c r="D578" s="164">
        <v>0</v>
      </c>
      <c r="E578" s="152" t="s">
        <v>125</v>
      </c>
      <c r="F578" s="153" t="s">
        <v>125</v>
      </c>
      <c r="G578" s="147">
        <v>9874.5</v>
      </c>
      <c r="H578" s="147">
        <v>8765.7000000000007</v>
      </c>
      <c r="I578" s="147">
        <v>9086.2000000000007</v>
      </c>
    </row>
    <row r="579" spans="1:9">
      <c r="A579" s="162" t="s">
        <v>414</v>
      </c>
      <c r="B579" s="163">
        <v>917</v>
      </c>
      <c r="C579" s="164">
        <v>10</v>
      </c>
      <c r="D579" s="164">
        <v>1</v>
      </c>
      <c r="E579" s="152" t="s">
        <v>125</v>
      </c>
      <c r="F579" s="153" t="s">
        <v>125</v>
      </c>
      <c r="G579" s="147">
        <v>8018</v>
      </c>
      <c r="H579" s="147">
        <v>8038.7</v>
      </c>
      <c r="I579" s="147">
        <v>8360.2000000000007</v>
      </c>
    </row>
    <row r="580" spans="1:9" ht="47.25">
      <c r="A580" s="162" t="s">
        <v>400</v>
      </c>
      <c r="B580" s="163">
        <v>917</v>
      </c>
      <c r="C580" s="164">
        <v>10</v>
      </c>
      <c r="D580" s="164">
        <v>1</v>
      </c>
      <c r="E580" s="152" t="s">
        <v>401</v>
      </c>
      <c r="F580" s="153" t="s">
        <v>125</v>
      </c>
      <c r="G580" s="147">
        <v>8018</v>
      </c>
      <c r="H580" s="147">
        <v>8038.7</v>
      </c>
      <c r="I580" s="147">
        <v>8360.2000000000007</v>
      </c>
    </row>
    <row r="581" spans="1:9" ht="31.5">
      <c r="A581" s="162" t="s">
        <v>402</v>
      </c>
      <c r="B581" s="163">
        <v>917</v>
      </c>
      <c r="C581" s="164">
        <v>10</v>
      </c>
      <c r="D581" s="164">
        <v>1</v>
      </c>
      <c r="E581" s="152" t="s">
        <v>403</v>
      </c>
      <c r="F581" s="153" t="s">
        <v>125</v>
      </c>
      <c r="G581" s="147">
        <v>8018</v>
      </c>
      <c r="H581" s="147">
        <v>8038.7</v>
      </c>
      <c r="I581" s="147">
        <v>8360.2000000000007</v>
      </c>
    </row>
    <row r="582" spans="1:9" ht="31.5">
      <c r="A582" s="162" t="s">
        <v>410</v>
      </c>
      <c r="B582" s="163">
        <v>917</v>
      </c>
      <c r="C582" s="164">
        <v>10</v>
      </c>
      <c r="D582" s="164">
        <v>1</v>
      </c>
      <c r="E582" s="152" t="s">
        <v>411</v>
      </c>
      <c r="F582" s="153" t="s">
        <v>125</v>
      </c>
      <c r="G582" s="147">
        <v>8018</v>
      </c>
      <c r="H582" s="147">
        <v>8038.7</v>
      </c>
      <c r="I582" s="147">
        <v>8360.2000000000007</v>
      </c>
    </row>
    <row r="583" spans="1:9" ht="109.5" customHeight="1">
      <c r="A583" s="162" t="s">
        <v>412</v>
      </c>
      <c r="B583" s="163">
        <v>917</v>
      </c>
      <c r="C583" s="164">
        <v>10</v>
      </c>
      <c r="D583" s="164">
        <v>1</v>
      </c>
      <c r="E583" s="152" t="s">
        <v>413</v>
      </c>
      <c r="F583" s="153" t="s">
        <v>125</v>
      </c>
      <c r="G583" s="147">
        <v>8018</v>
      </c>
      <c r="H583" s="147">
        <v>8038.7</v>
      </c>
      <c r="I583" s="147">
        <v>8360.2000000000007</v>
      </c>
    </row>
    <row r="584" spans="1:9" ht="31.5">
      <c r="A584" s="162" t="s">
        <v>176</v>
      </c>
      <c r="B584" s="163">
        <v>917</v>
      </c>
      <c r="C584" s="164">
        <v>10</v>
      </c>
      <c r="D584" s="164">
        <v>1</v>
      </c>
      <c r="E584" s="152" t="s">
        <v>413</v>
      </c>
      <c r="F584" s="153" t="s">
        <v>177</v>
      </c>
      <c r="G584" s="147">
        <v>8018</v>
      </c>
      <c r="H584" s="147">
        <v>8038.7</v>
      </c>
      <c r="I584" s="147">
        <v>8360.2000000000007</v>
      </c>
    </row>
    <row r="585" spans="1:9">
      <c r="A585" s="162" t="s">
        <v>533</v>
      </c>
      <c r="B585" s="163">
        <v>917</v>
      </c>
      <c r="C585" s="164">
        <v>10</v>
      </c>
      <c r="D585" s="164">
        <v>3</v>
      </c>
      <c r="E585" s="152" t="s">
        <v>125</v>
      </c>
      <c r="F585" s="153" t="s">
        <v>125</v>
      </c>
      <c r="G585" s="147">
        <v>1656.5</v>
      </c>
      <c r="H585" s="147">
        <v>527</v>
      </c>
      <c r="I585" s="147">
        <v>526</v>
      </c>
    </row>
    <row r="586" spans="1:9" ht="63">
      <c r="A586" s="162" t="s">
        <v>493</v>
      </c>
      <c r="B586" s="163">
        <v>917</v>
      </c>
      <c r="C586" s="164">
        <v>10</v>
      </c>
      <c r="D586" s="164">
        <v>3</v>
      </c>
      <c r="E586" s="152" t="s">
        <v>494</v>
      </c>
      <c r="F586" s="153" t="s">
        <v>125</v>
      </c>
      <c r="G586" s="147">
        <v>1656.5</v>
      </c>
      <c r="H586" s="147">
        <v>527</v>
      </c>
      <c r="I586" s="147">
        <v>526</v>
      </c>
    </row>
    <row r="587" spans="1:9" ht="31.5">
      <c r="A587" s="162" t="s">
        <v>527</v>
      </c>
      <c r="B587" s="163">
        <v>917</v>
      </c>
      <c r="C587" s="164">
        <v>10</v>
      </c>
      <c r="D587" s="164">
        <v>3</v>
      </c>
      <c r="E587" s="152" t="s">
        <v>528</v>
      </c>
      <c r="F587" s="153" t="s">
        <v>125</v>
      </c>
      <c r="G587" s="147">
        <v>1656.5</v>
      </c>
      <c r="H587" s="147">
        <v>527</v>
      </c>
      <c r="I587" s="147">
        <v>526</v>
      </c>
    </row>
    <row r="588" spans="1:9" ht="47.25">
      <c r="A588" s="162" t="s">
        <v>529</v>
      </c>
      <c r="B588" s="163">
        <v>917</v>
      </c>
      <c r="C588" s="164">
        <v>10</v>
      </c>
      <c r="D588" s="164">
        <v>3</v>
      </c>
      <c r="E588" s="152" t="s">
        <v>530</v>
      </c>
      <c r="F588" s="153" t="s">
        <v>125</v>
      </c>
      <c r="G588" s="147">
        <v>1656.5</v>
      </c>
      <c r="H588" s="147">
        <v>527</v>
      </c>
      <c r="I588" s="147">
        <v>526</v>
      </c>
    </row>
    <row r="589" spans="1:9" ht="63">
      <c r="A589" s="162" t="s">
        <v>531</v>
      </c>
      <c r="B589" s="163">
        <v>917</v>
      </c>
      <c r="C589" s="164">
        <v>10</v>
      </c>
      <c r="D589" s="164">
        <v>3</v>
      </c>
      <c r="E589" s="152" t="s">
        <v>532</v>
      </c>
      <c r="F589" s="153" t="s">
        <v>125</v>
      </c>
      <c r="G589" s="147">
        <v>16.2</v>
      </c>
      <c r="H589" s="147">
        <v>15</v>
      </c>
      <c r="I589" s="147">
        <v>14</v>
      </c>
    </row>
    <row r="590" spans="1:9" ht="31.5">
      <c r="A590" s="162" t="s">
        <v>176</v>
      </c>
      <c r="B590" s="163">
        <v>917</v>
      </c>
      <c r="C590" s="164">
        <v>10</v>
      </c>
      <c r="D590" s="164">
        <v>3</v>
      </c>
      <c r="E590" s="152" t="s">
        <v>532</v>
      </c>
      <c r="F590" s="153" t="s">
        <v>177</v>
      </c>
      <c r="G590" s="147">
        <v>16.2</v>
      </c>
      <c r="H590" s="147">
        <v>15</v>
      </c>
      <c r="I590" s="147">
        <v>14</v>
      </c>
    </row>
    <row r="591" spans="1:9" ht="31.5">
      <c r="A591" s="162" t="s">
        <v>534</v>
      </c>
      <c r="B591" s="163">
        <v>917</v>
      </c>
      <c r="C591" s="164">
        <v>10</v>
      </c>
      <c r="D591" s="164">
        <v>3</v>
      </c>
      <c r="E591" s="152" t="s">
        <v>535</v>
      </c>
      <c r="F591" s="153" t="s">
        <v>125</v>
      </c>
      <c r="G591" s="147">
        <v>1640.3</v>
      </c>
      <c r="H591" s="147">
        <v>512</v>
      </c>
      <c r="I591" s="147">
        <v>512</v>
      </c>
    </row>
    <row r="592" spans="1:9" ht="31.5">
      <c r="A592" s="162" t="s">
        <v>176</v>
      </c>
      <c r="B592" s="163">
        <v>917</v>
      </c>
      <c r="C592" s="164">
        <v>10</v>
      </c>
      <c r="D592" s="164">
        <v>3</v>
      </c>
      <c r="E592" s="152" t="s">
        <v>535</v>
      </c>
      <c r="F592" s="153" t="s">
        <v>177</v>
      </c>
      <c r="G592" s="147">
        <v>1640.3</v>
      </c>
      <c r="H592" s="147">
        <v>512</v>
      </c>
      <c r="I592" s="147">
        <v>512</v>
      </c>
    </row>
    <row r="593" spans="1:9">
      <c r="A593" s="162" t="s">
        <v>578</v>
      </c>
      <c r="B593" s="163">
        <v>917</v>
      </c>
      <c r="C593" s="164">
        <v>10</v>
      </c>
      <c r="D593" s="164">
        <v>6</v>
      </c>
      <c r="E593" s="152" t="s">
        <v>125</v>
      </c>
      <c r="F593" s="153" t="s">
        <v>125</v>
      </c>
      <c r="G593" s="147">
        <v>200</v>
      </c>
      <c r="H593" s="147">
        <v>200</v>
      </c>
      <c r="I593" s="147">
        <v>200</v>
      </c>
    </row>
    <row r="594" spans="1:9" ht="47.25">
      <c r="A594" s="162" t="s">
        <v>566</v>
      </c>
      <c r="B594" s="163">
        <v>917</v>
      </c>
      <c r="C594" s="164">
        <v>10</v>
      </c>
      <c r="D594" s="164">
        <v>6</v>
      </c>
      <c r="E594" s="152" t="s">
        <v>567</v>
      </c>
      <c r="F594" s="153" t="s">
        <v>125</v>
      </c>
      <c r="G594" s="147">
        <v>200</v>
      </c>
      <c r="H594" s="147">
        <v>200</v>
      </c>
      <c r="I594" s="147">
        <v>200</v>
      </c>
    </row>
    <row r="595" spans="1:9" ht="46.5" customHeight="1">
      <c r="A595" s="162" t="s">
        <v>568</v>
      </c>
      <c r="B595" s="163">
        <v>917</v>
      </c>
      <c r="C595" s="164">
        <v>10</v>
      </c>
      <c r="D595" s="164">
        <v>6</v>
      </c>
      <c r="E595" s="152" t="s">
        <v>569</v>
      </c>
      <c r="F595" s="153" t="s">
        <v>125</v>
      </c>
      <c r="G595" s="147">
        <v>5</v>
      </c>
      <c r="H595" s="147">
        <v>5</v>
      </c>
      <c r="I595" s="147">
        <v>5</v>
      </c>
    </row>
    <row r="596" spans="1:9" ht="77.25" customHeight="1">
      <c r="A596" s="162" t="s">
        <v>574</v>
      </c>
      <c r="B596" s="163">
        <v>917</v>
      </c>
      <c r="C596" s="164">
        <v>10</v>
      </c>
      <c r="D596" s="164">
        <v>6</v>
      </c>
      <c r="E596" s="152" t="s">
        <v>575</v>
      </c>
      <c r="F596" s="153" t="s">
        <v>125</v>
      </c>
      <c r="G596" s="147">
        <v>5</v>
      </c>
      <c r="H596" s="147">
        <v>5</v>
      </c>
      <c r="I596" s="147">
        <v>5</v>
      </c>
    </row>
    <row r="597" spans="1:9" ht="31.5">
      <c r="A597" s="162" t="s">
        <v>576</v>
      </c>
      <c r="B597" s="163">
        <v>917</v>
      </c>
      <c r="C597" s="164">
        <v>10</v>
      </c>
      <c r="D597" s="164">
        <v>6</v>
      </c>
      <c r="E597" s="152" t="s">
        <v>577</v>
      </c>
      <c r="F597" s="153" t="s">
        <v>125</v>
      </c>
      <c r="G597" s="147">
        <v>5</v>
      </c>
      <c r="H597" s="147">
        <v>5</v>
      </c>
      <c r="I597" s="147">
        <v>5</v>
      </c>
    </row>
    <row r="598" spans="1:9" ht="31.5">
      <c r="A598" s="162" t="s">
        <v>132</v>
      </c>
      <c r="B598" s="163">
        <v>917</v>
      </c>
      <c r="C598" s="164">
        <v>10</v>
      </c>
      <c r="D598" s="164">
        <v>6</v>
      </c>
      <c r="E598" s="152" t="s">
        <v>577</v>
      </c>
      <c r="F598" s="153" t="s">
        <v>133</v>
      </c>
      <c r="G598" s="147">
        <v>5</v>
      </c>
      <c r="H598" s="147">
        <v>5</v>
      </c>
      <c r="I598" s="147">
        <v>5</v>
      </c>
    </row>
    <row r="599" spans="1:9" ht="47.25" customHeight="1">
      <c r="A599" s="162" t="s">
        <v>579</v>
      </c>
      <c r="B599" s="163">
        <v>917</v>
      </c>
      <c r="C599" s="164">
        <v>10</v>
      </c>
      <c r="D599" s="164">
        <v>6</v>
      </c>
      <c r="E599" s="152" t="s">
        <v>580</v>
      </c>
      <c r="F599" s="153" t="s">
        <v>125</v>
      </c>
      <c r="G599" s="147">
        <v>195</v>
      </c>
      <c r="H599" s="147">
        <v>195</v>
      </c>
      <c r="I599" s="147">
        <v>195</v>
      </c>
    </row>
    <row r="600" spans="1:9" ht="47.25">
      <c r="A600" s="162" t="s">
        <v>581</v>
      </c>
      <c r="B600" s="163">
        <v>917</v>
      </c>
      <c r="C600" s="164">
        <v>10</v>
      </c>
      <c r="D600" s="164">
        <v>6</v>
      </c>
      <c r="E600" s="152" t="s">
        <v>582</v>
      </c>
      <c r="F600" s="153" t="s">
        <v>125</v>
      </c>
      <c r="G600" s="147">
        <v>195</v>
      </c>
      <c r="H600" s="147">
        <v>195</v>
      </c>
      <c r="I600" s="147">
        <v>195</v>
      </c>
    </row>
    <row r="601" spans="1:9" ht="30.75" customHeight="1">
      <c r="A601" s="162" t="s">
        <v>583</v>
      </c>
      <c r="B601" s="163">
        <v>917</v>
      </c>
      <c r="C601" s="164">
        <v>10</v>
      </c>
      <c r="D601" s="164">
        <v>6</v>
      </c>
      <c r="E601" s="152" t="s">
        <v>584</v>
      </c>
      <c r="F601" s="153" t="s">
        <v>125</v>
      </c>
      <c r="G601" s="147">
        <v>13</v>
      </c>
      <c r="H601" s="147">
        <v>13</v>
      </c>
      <c r="I601" s="147">
        <v>13</v>
      </c>
    </row>
    <row r="602" spans="1:9" ht="31.5">
      <c r="A602" s="162" t="s">
        <v>132</v>
      </c>
      <c r="B602" s="163">
        <v>917</v>
      </c>
      <c r="C602" s="164">
        <v>10</v>
      </c>
      <c r="D602" s="164">
        <v>6</v>
      </c>
      <c r="E602" s="152" t="s">
        <v>584</v>
      </c>
      <c r="F602" s="153" t="s">
        <v>133</v>
      </c>
      <c r="G602" s="147">
        <v>13</v>
      </c>
      <c r="H602" s="147">
        <v>13</v>
      </c>
      <c r="I602" s="147">
        <v>13</v>
      </c>
    </row>
    <row r="603" spans="1:9" ht="31.5">
      <c r="A603" s="162" t="s">
        <v>585</v>
      </c>
      <c r="B603" s="163">
        <v>917</v>
      </c>
      <c r="C603" s="164">
        <v>10</v>
      </c>
      <c r="D603" s="164">
        <v>6</v>
      </c>
      <c r="E603" s="152" t="s">
        <v>586</v>
      </c>
      <c r="F603" s="153" t="s">
        <v>125</v>
      </c>
      <c r="G603" s="147">
        <v>33</v>
      </c>
      <c r="H603" s="147">
        <v>33</v>
      </c>
      <c r="I603" s="147">
        <v>33</v>
      </c>
    </row>
    <row r="604" spans="1:9" ht="31.5">
      <c r="A604" s="162" t="s">
        <v>132</v>
      </c>
      <c r="B604" s="163">
        <v>917</v>
      </c>
      <c r="C604" s="164">
        <v>10</v>
      </c>
      <c r="D604" s="164">
        <v>6</v>
      </c>
      <c r="E604" s="152" t="s">
        <v>586</v>
      </c>
      <c r="F604" s="153" t="s">
        <v>133</v>
      </c>
      <c r="G604" s="147">
        <v>33</v>
      </c>
      <c r="H604" s="147">
        <v>33</v>
      </c>
      <c r="I604" s="147">
        <v>33</v>
      </c>
    </row>
    <row r="605" spans="1:9" ht="31.5">
      <c r="A605" s="162" t="s">
        <v>587</v>
      </c>
      <c r="B605" s="163">
        <v>917</v>
      </c>
      <c r="C605" s="164">
        <v>10</v>
      </c>
      <c r="D605" s="164">
        <v>6</v>
      </c>
      <c r="E605" s="152" t="s">
        <v>588</v>
      </c>
      <c r="F605" s="153" t="s">
        <v>125</v>
      </c>
      <c r="G605" s="147">
        <v>32</v>
      </c>
      <c r="H605" s="147">
        <v>32</v>
      </c>
      <c r="I605" s="147">
        <v>32</v>
      </c>
    </row>
    <row r="606" spans="1:9" ht="31.5">
      <c r="A606" s="162" t="s">
        <v>132</v>
      </c>
      <c r="B606" s="163">
        <v>917</v>
      </c>
      <c r="C606" s="164">
        <v>10</v>
      </c>
      <c r="D606" s="164">
        <v>6</v>
      </c>
      <c r="E606" s="152" t="s">
        <v>588</v>
      </c>
      <c r="F606" s="153" t="s">
        <v>133</v>
      </c>
      <c r="G606" s="147">
        <v>32</v>
      </c>
      <c r="H606" s="147">
        <v>32</v>
      </c>
      <c r="I606" s="147">
        <v>32</v>
      </c>
    </row>
    <row r="607" spans="1:9" ht="31.5">
      <c r="A607" s="162" t="s">
        <v>589</v>
      </c>
      <c r="B607" s="163">
        <v>917</v>
      </c>
      <c r="C607" s="164">
        <v>10</v>
      </c>
      <c r="D607" s="164">
        <v>6</v>
      </c>
      <c r="E607" s="152" t="s">
        <v>590</v>
      </c>
      <c r="F607" s="153" t="s">
        <v>125</v>
      </c>
      <c r="G607" s="147">
        <v>2</v>
      </c>
      <c r="H607" s="147">
        <v>2</v>
      </c>
      <c r="I607" s="147">
        <v>2</v>
      </c>
    </row>
    <row r="608" spans="1:9" ht="31.5">
      <c r="A608" s="162" t="s">
        <v>132</v>
      </c>
      <c r="B608" s="163">
        <v>917</v>
      </c>
      <c r="C608" s="164">
        <v>10</v>
      </c>
      <c r="D608" s="164">
        <v>6</v>
      </c>
      <c r="E608" s="152" t="s">
        <v>590</v>
      </c>
      <c r="F608" s="153" t="s">
        <v>133</v>
      </c>
      <c r="G608" s="147">
        <v>2</v>
      </c>
      <c r="H608" s="147">
        <v>2</v>
      </c>
      <c r="I608" s="147">
        <v>2</v>
      </c>
    </row>
    <row r="609" spans="1:9" ht="31.5">
      <c r="A609" s="162" t="s">
        <v>591</v>
      </c>
      <c r="B609" s="163">
        <v>917</v>
      </c>
      <c r="C609" s="164">
        <v>10</v>
      </c>
      <c r="D609" s="164">
        <v>6</v>
      </c>
      <c r="E609" s="152" t="s">
        <v>592</v>
      </c>
      <c r="F609" s="153" t="s">
        <v>125</v>
      </c>
      <c r="G609" s="147">
        <v>20</v>
      </c>
      <c r="H609" s="147">
        <v>20</v>
      </c>
      <c r="I609" s="147">
        <v>20</v>
      </c>
    </row>
    <row r="610" spans="1:9" ht="31.5">
      <c r="A610" s="162" t="s">
        <v>132</v>
      </c>
      <c r="B610" s="163">
        <v>917</v>
      </c>
      <c r="C610" s="164">
        <v>10</v>
      </c>
      <c r="D610" s="164">
        <v>6</v>
      </c>
      <c r="E610" s="152" t="s">
        <v>592</v>
      </c>
      <c r="F610" s="153" t="s">
        <v>133</v>
      </c>
      <c r="G610" s="147">
        <v>20</v>
      </c>
      <c r="H610" s="147">
        <v>20</v>
      </c>
      <c r="I610" s="147">
        <v>20</v>
      </c>
    </row>
    <row r="611" spans="1:9" ht="78.75" customHeight="1">
      <c r="A611" s="162" t="s">
        <v>593</v>
      </c>
      <c r="B611" s="163">
        <v>917</v>
      </c>
      <c r="C611" s="164">
        <v>10</v>
      </c>
      <c r="D611" s="164">
        <v>6</v>
      </c>
      <c r="E611" s="152" t="s">
        <v>594</v>
      </c>
      <c r="F611" s="153" t="s">
        <v>125</v>
      </c>
      <c r="G611" s="147">
        <v>95</v>
      </c>
      <c r="H611" s="147">
        <v>95</v>
      </c>
      <c r="I611" s="147">
        <v>95</v>
      </c>
    </row>
    <row r="612" spans="1:9" ht="31.5">
      <c r="A612" s="162" t="s">
        <v>132</v>
      </c>
      <c r="B612" s="163">
        <v>917</v>
      </c>
      <c r="C612" s="164">
        <v>10</v>
      </c>
      <c r="D612" s="164">
        <v>6</v>
      </c>
      <c r="E612" s="152" t="s">
        <v>594</v>
      </c>
      <c r="F612" s="153" t="s">
        <v>133</v>
      </c>
      <c r="G612" s="147">
        <v>95</v>
      </c>
      <c r="H612" s="147">
        <v>95</v>
      </c>
      <c r="I612" s="147">
        <v>95</v>
      </c>
    </row>
    <row r="613" spans="1:9">
      <c r="A613" s="162" t="s">
        <v>664</v>
      </c>
      <c r="B613" s="163">
        <v>917</v>
      </c>
      <c r="C613" s="164">
        <v>11</v>
      </c>
      <c r="D613" s="164">
        <v>0</v>
      </c>
      <c r="E613" s="152" t="s">
        <v>125</v>
      </c>
      <c r="F613" s="153" t="s">
        <v>125</v>
      </c>
      <c r="G613" s="147">
        <v>1737.3</v>
      </c>
      <c r="H613" s="147">
        <v>784.9</v>
      </c>
      <c r="I613" s="147">
        <v>784.9</v>
      </c>
    </row>
    <row r="614" spans="1:9">
      <c r="A614" s="162" t="s">
        <v>510</v>
      </c>
      <c r="B614" s="163">
        <v>917</v>
      </c>
      <c r="C614" s="164">
        <v>11</v>
      </c>
      <c r="D614" s="164">
        <v>1</v>
      </c>
      <c r="E614" s="152" t="s">
        <v>125</v>
      </c>
      <c r="F614" s="153" t="s">
        <v>125</v>
      </c>
      <c r="G614" s="147">
        <v>1737.3</v>
      </c>
      <c r="H614" s="147">
        <v>784.9</v>
      </c>
      <c r="I614" s="147">
        <v>784.9</v>
      </c>
    </row>
    <row r="615" spans="1:9" ht="47.25">
      <c r="A615" s="162" t="s">
        <v>454</v>
      </c>
      <c r="B615" s="163">
        <v>917</v>
      </c>
      <c r="C615" s="164">
        <v>11</v>
      </c>
      <c r="D615" s="164">
        <v>1</v>
      </c>
      <c r="E615" s="152" t="s">
        <v>455</v>
      </c>
      <c r="F615" s="153" t="s">
        <v>125</v>
      </c>
      <c r="G615" s="147">
        <v>184.9</v>
      </c>
      <c r="H615" s="147">
        <v>184.9</v>
      </c>
      <c r="I615" s="147">
        <v>184.9</v>
      </c>
    </row>
    <row r="616" spans="1:9" ht="47.25">
      <c r="A616" s="162" t="s">
        <v>780</v>
      </c>
      <c r="B616" s="163">
        <v>917</v>
      </c>
      <c r="C616" s="164">
        <v>11</v>
      </c>
      <c r="D616" s="164">
        <v>1</v>
      </c>
      <c r="E616" s="152" t="s">
        <v>781</v>
      </c>
      <c r="F616" s="153" t="s">
        <v>125</v>
      </c>
      <c r="G616" s="147">
        <v>184.9</v>
      </c>
      <c r="H616" s="147">
        <v>184.9</v>
      </c>
      <c r="I616" s="147">
        <v>184.9</v>
      </c>
    </row>
    <row r="617" spans="1:9" ht="46.5" customHeight="1">
      <c r="A617" s="162" t="s">
        <v>786</v>
      </c>
      <c r="B617" s="163">
        <v>917</v>
      </c>
      <c r="C617" s="164">
        <v>11</v>
      </c>
      <c r="D617" s="164">
        <v>1</v>
      </c>
      <c r="E617" s="152" t="s">
        <v>787</v>
      </c>
      <c r="F617" s="153" t="s">
        <v>125</v>
      </c>
      <c r="G617" s="147">
        <v>184.9</v>
      </c>
      <c r="H617" s="147">
        <v>184.9</v>
      </c>
      <c r="I617" s="147">
        <v>184.9</v>
      </c>
    </row>
    <row r="618" spans="1:9" ht="31.5">
      <c r="A618" s="162" t="s">
        <v>789</v>
      </c>
      <c r="B618" s="163">
        <v>917</v>
      </c>
      <c r="C618" s="164">
        <v>11</v>
      </c>
      <c r="D618" s="164">
        <v>1</v>
      </c>
      <c r="E618" s="152" t="s">
        <v>790</v>
      </c>
      <c r="F618" s="153" t="s">
        <v>125</v>
      </c>
      <c r="G618" s="147">
        <v>184.9</v>
      </c>
      <c r="H618" s="147">
        <v>184.9</v>
      </c>
      <c r="I618" s="147">
        <v>184.9</v>
      </c>
    </row>
    <row r="619" spans="1:9" ht="31.5">
      <c r="A619" s="162" t="s">
        <v>132</v>
      </c>
      <c r="B619" s="163">
        <v>917</v>
      </c>
      <c r="C619" s="164">
        <v>11</v>
      </c>
      <c r="D619" s="164">
        <v>1</v>
      </c>
      <c r="E619" s="152" t="s">
        <v>790</v>
      </c>
      <c r="F619" s="153" t="s">
        <v>133</v>
      </c>
      <c r="G619" s="147">
        <v>184.9</v>
      </c>
      <c r="H619" s="147">
        <v>184.9</v>
      </c>
      <c r="I619" s="147">
        <v>184.9</v>
      </c>
    </row>
    <row r="620" spans="1:9" ht="46.5" customHeight="1">
      <c r="A620" s="162" t="s">
        <v>493</v>
      </c>
      <c r="B620" s="163">
        <v>917</v>
      </c>
      <c r="C620" s="164">
        <v>11</v>
      </c>
      <c r="D620" s="164">
        <v>1</v>
      </c>
      <c r="E620" s="152" t="s">
        <v>494</v>
      </c>
      <c r="F620" s="153" t="s">
        <v>125</v>
      </c>
      <c r="G620" s="147">
        <v>1552.4</v>
      </c>
      <c r="H620" s="147">
        <v>600</v>
      </c>
      <c r="I620" s="147">
        <v>600</v>
      </c>
    </row>
    <row r="621" spans="1:9" ht="47.25">
      <c r="A621" s="162" t="s">
        <v>504</v>
      </c>
      <c r="B621" s="163">
        <v>917</v>
      </c>
      <c r="C621" s="164">
        <v>11</v>
      </c>
      <c r="D621" s="164">
        <v>1</v>
      </c>
      <c r="E621" s="152" t="s">
        <v>505</v>
      </c>
      <c r="F621" s="153" t="s">
        <v>125</v>
      </c>
      <c r="G621" s="147">
        <v>1552.4</v>
      </c>
      <c r="H621" s="147">
        <v>600</v>
      </c>
      <c r="I621" s="147">
        <v>600</v>
      </c>
    </row>
    <row r="622" spans="1:9" ht="31.5" customHeight="1">
      <c r="A622" s="162" t="s">
        <v>506</v>
      </c>
      <c r="B622" s="163">
        <v>917</v>
      </c>
      <c r="C622" s="164">
        <v>11</v>
      </c>
      <c r="D622" s="164">
        <v>1</v>
      </c>
      <c r="E622" s="152" t="s">
        <v>507</v>
      </c>
      <c r="F622" s="153" t="s">
        <v>125</v>
      </c>
      <c r="G622" s="147">
        <v>477.2</v>
      </c>
      <c r="H622" s="147">
        <v>470</v>
      </c>
      <c r="I622" s="147">
        <v>470</v>
      </c>
    </row>
    <row r="623" spans="1:9" ht="31.5">
      <c r="A623" s="162" t="s">
        <v>508</v>
      </c>
      <c r="B623" s="163">
        <v>917</v>
      </c>
      <c r="C623" s="164">
        <v>11</v>
      </c>
      <c r="D623" s="164">
        <v>1</v>
      </c>
      <c r="E623" s="152" t="s">
        <v>509</v>
      </c>
      <c r="F623" s="153" t="s">
        <v>125</v>
      </c>
      <c r="G623" s="147">
        <v>280.2</v>
      </c>
      <c r="H623" s="147">
        <v>267</v>
      </c>
      <c r="I623" s="147">
        <v>267</v>
      </c>
    </row>
    <row r="624" spans="1:9" ht="31.5">
      <c r="A624" s="162" t="s">
        <v>132</v>
      </c>
      <c r="B624" s="163">
        <v>917</v>
      </c>
      <c r="C624" s="164">
        <v>11</v>
      </c>
      <c r="D624" s="164">
        <v>1</v>
      </c>
      <c r="E624" s="152" t="s">
        <v>509</v>
      </c>
      <c r="F624" s="153" t="s">
        <v>133</v>
      </c>
      <c r="G624" s="147">
        <v>280.2</v>
      </c>
      <c r="H624" s="147">
        <v>267</v>
      </c>
      <c r="I624" s="147">
        <v>267</v>
      </c>
    </row>
    <row r="625" spans="1:9" ht="47.25">
      <c r="A625" s="162" t="s">
        <v>511</v>
      </c>
      <c r="B625" s="163">
        <v>917</v>
      </c>
      <c r="C625" s="164">
        <v>11</v>
      </c>
      <c r="D625" s="164">
        <v>1</v>
      </c>
      <c r="E625" s="152" t="s">
        <v>512</v>
      </c>
      <c r="F625" s="153" t="s">
        <v>125</v>
      </c>
      <c r="G625" s="147">
        <v>0</v>
      </c>
      <c r="H625" s="147">
        <v>6</v>
      </c>
      <c r="I625" s="147">
        <v>6</v>
      </c>
    </row>
    <row r="626" spans="1:9" ht="31.5">
      <c r="A626" s="162" t="s">
        <v>132</v>
      </c>
      <c r="B626" s="163">
        <v>917</v>
      </c>
      <c r="C626" s="164">
        <v>11</v>
      </c>
      <c r="D626" s="164">
        <v>1</v>
      </c>
      <c r="E626" s="152" t="s">
        <v>512</v>
      </c>
      <c r="F626" s="153" t="s">
        <v>133</v>
      </c>
      <c r="G626" s="147">
        <v>0</v>
      </c>
      <c r="H626" s="147">
        <v>6</v>
      </c>
      <c r="I626" s="147">
        <v>6</v>
      </c>
    </row>
    <row r="627" spans="1:9" ht="63">
      <c r="A627" s="162" t="s">
        <v>513</v>
      </c>
      <c r="B627" s="163">
        <v>917</v>
      </c>
      <c r="C627" s="164">
        <v>11</v>
      </c>
      <c r="D627" s="164">
        <v>1</v>
      </c>
      <c r="E627" s="152" t="s">
        <v>514</v>
      </c>
      <c r="F627" s="153" t="s">
        <v>125</v>
      </c>
      <c r="G627" s="147">
        <v>117</v>
      </c>
      <c r="H627" s="147">
        <v>117</v>
      </c>
      <c r="I627" s="147">
        <v>117</v>
      </c>
    </row>
    <row r="628" spans="1:9" ht="31.5">
      <c r="A628" s="162" t="s">
        <v>132</v>
      </c>
      <c r="B628" s="163">
        <v>917</v>
      </c>
      <c r="C628" s="164">
        <v>11</v>
      </c>
      <c r="D628" s="164">
        <v>1</v>
      </c>
      <c r="E628" s="152" t="s">
        <v>514</v>
      </c>
      <c r="F628" s="153" t="s">
        <v>133</v>
      </c>
      <c r="G628" s="147">
        <v>117</v>
      </c>
      <c r="H628" s="147">
        <v>117</v>
      </c>
      <c r="I628" s="147">
        <v>117</v>
      </c>
    </row>
    <row r="629" spans="1:9" ht="63">
      <c r="A629" s="162" t="s">
        <v>515</v>
      </c>
      <c r="B629" s="163">
        <v>917</v>
      </c>
      <c r="C629" s="164">
        <v>11</v>
      </c>
      <c r="D629" s="164">
        <v>1</v>
      </c>
      <c r="E629" s="152" t="s">
        <v>516</v>
      </c>
      <c r="F629" s="153" t="s">
        <v>125</v>
      </c>
      <c r="G629" s="147">
        <v>80</v>
      </c>
      <c r="H629" s="147">
        <v>80</v>
      </c>
      <c r="I629" s="147">
        <v>80</v>
      </c>
    </row>
    <row r="630" spans="1:9" ht="31.5">
      <c r="A630" s="162" t="s">
        <v>176</v>
      </c>
      <c r="B630" s="163">
        <v>917</v>
      </c>
      <c r="C630" s="164">
        <v>11</v>
      </c>
      <c r="D630" s="164">
        <v>1</v>
      </c>
      <c r="E630" s="152" t="s">
        <v>516</v>
      </c>
      <c r="F630" s="153" t="s">
        <v>177</v>
      </c>
      <c r="G630" s="147">
        <v>80</v>
      </c>
      <c r="H630" s="147">
        <v>80</v>
      </c>
      <c r="I630" s="147">
        <v>80</v>
      </c>
    </row>
    <row r="631" spans="1:9" ht="31.5" customHeight="1">
      <c r="A631" s="162" t="s">
        <v>517</v>
      </c>
      <c r="B631" s="163">
        <v>917</v>
      </c>
      <c r="C631" s="164">
        <v>11</v>
      </c>
      <c r="D631" s="164">
        <v>1</v>
      </c>
      <c r="E631" s="152" t="s">
        <v>518</v>
      </c>
      <c r="F631" s="153" t="s">
        <v>125</v>
      </c>
      <c r="G631" s="147">
        <v>1075.2</v>
      </c>
      <c r="H631" s="147">
        <v>130</v>
      </c>
      <c r="I631" s="147">
        <v>130</v>
      </c>
    </row>
    <row r="632" spans="1:9" ht="47.25">
      <c r="A632" s="162" t="s">
        <v>519</v>
      </c>
      <c r="B632" s="163">
        <v>917</v>
      </c>
      <c r="C632" s="164">
        <v>11</v>
      </c>
      <c r="D632" s="164">
        <v>1</v>
      </c>
      <c r="E632" s="152" t="s">
        <v>520</v>
      </c>
      <c r="F632" s="153" t="s">
        <v>125</v>
      </c>
      <c r="G632" s="147">
        <v>75</v>
      </c>
      <c r="H632" s="147">
        <v>75</v>
      </c>
      <c r="I632" s="147">
        <v>75</v>
      </c>
    </row>
    <row r="633" spans="1:9" ht="31.5">
      <c r="A633" s="162" t="s">
        <v>132</v>
      </c>
      <c r="B633" s="163">
        <v>917</v>
      </c>
      <c r="C633" s="164">
        <v>11</v>
      </c>
      <c r="D633" s="164">
        <v>1</v>
      </c>
      <c r="E633" s="152" t="s">
        <v>520</v>
      </c>
      <c r="F633" s="153" t="s">
        <v>133</v>
      </c>
      <c r="G633" s="147">
        <v>75</v>
      </c>
      <c r="H633" s="147">
        <v>75</v>
      </c>
      <c r="I633" s="147">
        <v>75</v>
      </c>
    </row>
    <row r="634" spans="1:9" ht="62.25" customHeight="1">
      <c r="A634" s="162" t="s">
        <v>521</v>
      </c>
      <c r="B634" s="163">
        <v>917</v>
      </c>
      <c r="C634" s="164">
        <v>11</v>
      </c>
      <c r="D634" s="164">
        <v>1</v>
      </c>
      <c r="E634" s="152" t="s">
        <v>522</v>
      </c>
      <c r="F634" s="153" t="s">
        <v>125</v>
      </c>
      <c r="G634" s="147">
        <v>303.10000000000002</v>
      </c>
      <c r="H634" s="147">
        <v>0</v>
      </c>
      <c r="I634" s="147">
        <v>0</v>
      </c>
    </row>
    <row r="635" spans="1:9" ht="31.5">
      <c r="A635" s="162" t="s">
        <v>132</v>
      </c>
      <c r="B635" s="163">
        <v>917</v>
      </c>
      <c r="C635" s="164">
        <v>11</v>
      </c>
      <c r="D635" s="164">
        <v>1</v>
      </c>
      <c r="E635" s="152" t="s">
        <v>522</v>
      </c>
      <c r="F635" s="153" t="s">
        <v>133</v>
      </c>
      <c r="G635" s="147">
        <v>303.10000000000002</v>
      </c>
      <c r="H635" s="147">
        <v>0</v>
      </c>
      <c r="I635" s="147">
        <v>0</v>
      </c>
    </row>
    <row r="636" spans="1:9" ht="63">
      <c r="A636" s="162" t="s">
        <v>525</v>
      </c>
      <c r="B636" s="163">
        <v>917</v>
      </c>
      <c r="C636" s="164">
        <v>11</v>
      </c>
      <c r="D636" s="164">
        <v>1</v>
      </c>
      <c r="E636" s="152" t="s">
        <v>526</v>
      </c>
      <c r="F636" s="153" t="s">
        <v>125</v>
      </c>
      <c r="G636" s="147">
        <v>697.1</v>
      </c>
      <c r="H636" s="147">
        <v>55</v>
      </c>
      <c r="I636" s="147">
        <v>55</v>
      </c>
    </row>
    <row r="637" spans="1:9" ht="31.5">
      <c r="A637" s="162" t="s">
        <v>132</v>
      </c>
      <c r="B637" s="163">
        <v>917</v>
      </c>
      <c r="C637" s="164">
        <v>11</v>
      </c>
      <c r="D637" s="164">
        <v>1</v>
      </c>
      <c r="E637" s="152" t="s">
        <v>526</v>
      </c>
      <c r="F637" s="153" t="s">
        <v>133</v>
      </c>
      <c r="G637" s="147">
        <v>697.1</v>
      </c>
      <c r="H637" s="147">
        <v>55</v>
      </c>
      <c r="I637" s="147">
        <v>55</v>
      </c>
    </row>
    <row r="638" spans="1:9" s="157" customFormat="1" ht="47.25">
      <c r="A638" s="165" t="s">
        <v>665</v>
      </c>
      <c r="B638" s="166">
        <v>918</v>
      </c>
      <c r="C638" s="167">
        <v>0</v>
      </c>
      <c r="D638" s="167">
        <v>0</v>
      </c>
      <c r="E638" s="149" t="s">
        <v>125</v>
      </c>
      <c r="F638" s="150" t="s">
        <v>125</v>
      </c>
      <c r="G638" s="145">
        <v>126334.1</v>
      </c>
      <c r="H638" s="145">
        <v>146316.9</v>
      </c>
      <c r="I638" s="145">
        <v>85744.7</v>
      </c>
    </row>
    <row r="639" spans="1:9">
      <c r="A639" s="162" t="s">
        <v>654</v>
      </c>
      <c r="B639" s="163">
        <v>918</v>
      </c>
      <c r="C639" s="164">
        <v>1</v>
      </c>
      <c r="D639" s="164">
        <v>0</v>
      </c>
      <c r="E639" s="152" t="s">
        <v>125</v>
      </c>
      <c r="F639" s="153" t="s">
        <v>125</v>
      </c>
      <c r="G639" s="147">
        <v>20316.099999999999</v>
      </c>
      <c r="H639" s="147">
        <v>60838.3</v>
      </c>
      <c r="I639" s="147">
        <v>50497.8</v>
      </c>
    </row>
    <row r="640" spans="1:9">
      <c r="A640" s="162" t="s">
        <v>278</v>
      </c>
      <c r="B640" s="163">
        <v>918</v>
      </c>
      <c r="C640" s="164">
        <v>1</v>
      </c>
      <c r="D640" s="164">
        <v>13</v>
      </c>
      <c r="E640" s="152" t="s">
        <v>125</v>
      </c>
      <c r="F640" s="153" t="s">
        <v>125</v>
      </c>
      <c r="G640" s="147">
        <v>20316.099999999999</v>
      </c>
      <c r="H640" s="147">
        <v>60838.3</v>
      </c>
      <c r="I640" s="147">
        <v>50497.8</v>
      </c>
    </row>
    <row r="641" spans="1:9" ht="63">
      <c r="A641" s="162" t="s">
        <v>272</v>
      </c>
      <c r="B641" s="163">
        <v>918</v>
      </c>
      <c r="C641" s="164">
        <v>1</v>
      </c>
      <c r="D641" s="164">
        <v>13</v>
      </c>
      <c r="E641" s="152" t="s">
        <v>273</v>
      </c>
      <c r="F641" s="153" t="s">
        <v>125</v>
      </c>
      <c r="G641" s="147">
        <v>20316.099999999999</v>
      </c>
      <c r="H641" s="147">
        <v>60838.3</v>
      </c>
      <c r="I641" s="147">
        <v>50497.8</v>
      </c>
    </row>
    <row r="642" spans="1:9" ht="47.25">
      <c r="A642" s="162" t="s">
        <v>274</v>
      </c>
      <c r="B642" s="163">
        <v>918</v>
      </c>
      <c r="C642" s="164">
        <v>1</v>
      </c>
      <c r="D642" s="164">
        <v>13</v>
      </c>
      <c r="E642" s="152" t="s">
        <v>275</v>
      </c>
      <c r="F642" s="153" t="s">
        <v>125</v>
      </c>
      <c r="G642" s="147">
        <v>15957.5</v>
      </c>
      <c r="H642" s="147">
        <v>57676.3</v>
      </c>
      <c r="I642" s="147">
        <v>47038</v>
      </c>
    </row>
    <row r="643" spans="1:9" ht="47.25">
      <c r="A643" s="162" t="s">
        <v>276</v>
      </c>
      <c r="B643" s="163">
        <v>918</v>
      </c>
      <c r="C643" s="164">
        <v>1</v>
      </c>
      <c r="D643" s="164">
        <v>13</v>
      </c>
      <c r="E643" s="152" t="s">
        <v>277</v>
      </c>
      <c r="F643" s="153" t="s">
        <v>125</v>
      </c>
      <c r="G643" s="147">
        <v>15957.5</v>
      </c>
      <c r="H643" s="147">
        <v>57676.3</v>
      </c>
      <c r="I643" s="147">
        <v>47038</v>
      </c>
    </row>
    <row r="644" spans="1:9" ht="31.5">
      <c r="A644" s="162" t="s">
        <v>245</v>
      </c>
      <c r="B644" s="163">
        <v>918</v>
      </c>
      <c r="C644" s="164">
        <v>1</v>
      </c>
      <c r="D644" s="164">
        <v>13</v>
      </c>
      <c r="E644" s="152" t="s">
        <v>283</v>
      </c>
      <c r="F644" s="153" t="s">
        <v>125</v>
      </c>
      <c r="G644" s="147">
        <v>15957.5</v>
      </c>
      <c r="H644" s="147">
        <v>57676.3</v>
      </c>
      <c r="I644" s="147">
        <v>47038</v>
      </c>
    </row>
    <row r="645" spans="1:9" ht="31.5">
      <c r="A645" s="162" t="s">
        <v>132</v>
      </c>
      <c r="B645" s="163">
        <v>918</v>
      </c>
      <c r="C645" s="164">
        <v>1</v>
      </c>
      <c r="D645" s="164">
        <v>13</v>
      </c>
      <c r="E645" s="152" t="s">
        <v>283</v>
      </c>
      <c r="F645" s="153" t="s">
        <v>133</v>
      </c>
      <c r="G645" s="147">
        <v>15957.5</v>
      </c>
      <c r="H645" s="147">
        <v>57676.3</v>
      </c>
      <c r="I645" s="147">
        <v>47038</v>
      </c>
    </row>
    <row r="646" spans="1:9" ht="45.75" customHeight="1">
      <c r="A646" s="162" t="s">
        <v>315</v>
      </c>
      <c r="B646" s="163">
        <v>918</v>
      </c>
      <c r="C646" s="164">
        <v>1</v>
      </c>
      <c r="D646" s="164">
        <v>13</v>
      </c>
      <c r="E646" s="152" t="s">
        <v>316</v>
      </c>
      <c r="F646" s="153" t="s">
        <v>125</v>
      </c>
      <c r="G646" s="147">
        <v>4358.6000000000004</v>
      </c>
      <c r="H646" s="147">
        <v>3162</v>
      </c>
      <c r="I646" s="147">
        <v>3459.8</v>
      </c>
    </row>
    <row r="647" spans="1:9" ht="31.5">
      <c r="A647" s="162" t="s">
        <v>774</v>
      </c>
      <c r="B647" s="163">
        <v>918</v>
      </c>
      <c r="C647" s="164">
        <v>1</v>
      </c>
      <c r="D647" s="164">
        <v>13</v>
      </c>
      <c r="E647" s="152" t="s">
        <v>775</v>
      </c>
      <c r="F647" s="153" t="s">
        <v>125</v>
      </c>
      <c r="G647" s="147">
        <v>4358.6000000000004</v>
      </c>
      <c r="H647" s="147">
        <v>3162</v>
      </c>
      <c r="I647" s="147">
        <v>3459.8</v>
      </c>
    </row>
    <row r="648" spans="1:9" ht="14.25" customHeight="1">
      <c r="A648" s="162" t="s">
        <v>140</v>
      </c>
      <c r="B648" s="163">
        <v>918</v>
      </c>
      <c r="C648" s="164">
        <v>1</v>
      </c>
      <c r="D648" s="164">
        <v>13</v>
      </c>
      <c r="E648" s="152" t="s">
        <v>776</v>
      </c>
      <c r="F648" s="153" t="s">
        <v>125</v>
      </c>
      <c r="G648" s="147">
        <v>152.30000000000001</v>
      </c>
      <c r="H648" s="147">
        <v>105.7</v>
      </c>
      <c r="I648" s="147">
        <v>105.7</v>
      </c>
    </row>
    <row r="649" spans="1:9" ht="31.5">
      <c r="A649" s="162" t="s">
        <v>132</v>
      </c>
      <c r="B649" s="163">
        <v>918</v>
      </c>
      <c r="C649" s="164">
        <v>1</v>
      </c>
      <c r="D649" s="164">
        <v>13</v>
      </c>
      <c r="E649" s="152" t="s">
        <v>776</v>
      </c>
      <c r="F649" s="153" t="s">
        <v>133</v>
      </c>
      <c r="G649" s="147">
        <v>152.30000000000001</v>
      </c>
      <c r="H649" s="147">
        <v>105.7</v>
      </c>
      <c r="I649" s="147">
        <v>105.7</v>
      </c>
    </row>
    <row r="650" spans="1:9" ht="172.5" customHeight="1">
      <c r="A650" s="162" t="s">
        <v>197</v>
      </c>
      <c r="B650" s="163">
        <v>918</v>
      </c>
      <c r="C650" s="164">
        <v>1</v>
      </c>
      <c r="D650" s="164">
        <v>13</v>
      </c>
      <c r="E650" s="152" t="s">
        <v>777</v>
      </c>
      <c r="F650" s="153" t="s">
        <v>125</v>
      </c>
      <c r="G650" s="147">
        <v>4206.3</v>
      </c>
      <c r="H650" s="147">
        <v>3056.3</v>
      </c>
      <c r="I650" s="147">
        <v>3354.1</v>
      </c>
    </row>
    <row r="651" spans="1:9" ht="78.75">
      <c r="A651" s="162" t="s">
        <v>146</v>
      </c>
      <c r="B651" s="163">
        <v>918</v>
      </c>
      <c r="C651" s="164">
        <v>1</v>
      </c>
      <c r="D651" s="164">
        <v>13</v>
      </c>
      <c r="E651" s="152" t="s">
        <v>777</v>
      </c>
      <c r="F651" s="153" t="s">
        <v>147</v>
      </c>
      <c r="G651" s="147">
        <v>4206.3</v>
      </c>
      <c r="H651" s="147">
        <v>3056.3</v>
      </c>
      <c r="I651" s="147">
        <v>3354.1</v>
      </c>
    </row>
    <row r="652" spans="1:9" ht="31.5">
      <c r="A652" s="162" t="s">
        <v>666</v>
      </c>
      <c r="B652" s="163">
        <v>918</v>
      </c>
      <c r="C652" s="164">
        <v>3</v>
      </c>
      <c r="D652" s="164">
        <v>0</v>
      </c>
      <c r="E652" s="152" t="s">
        <v>125</v>
      </c>
      <c r="F652" s="153" t="s">
        <v>125</v>
      </c>
      <c r="G652" s="147">
        <v>8219.2000000000007</v>
      </c>
      <c r="H652" s="147">
        <v>6125.8</v>
      </c>
      <c r="I652" s="147">
        <v>6846</v>
      </c>
    </row>
    <row r="653" spans="1:9" ht="30.75" customHeight="1">
      <c r="A653" s="162" t="s">
        <v>491</v>
      </c>
      <c r="B653" s="163">
        <v>918</v>
      </c>
      <c r="C653" s="164">
        <v>3</v>
      </c>
      <c r="D653" s="164">
        <v>14</v>
      </c>
      <c r="E653" s="152" t="s">
        <v>125</v>
      </c>
      <c r="F653" s="153" t="s">
        <v>125</v>
      </c>
      <c r="G653" s="147">
        <v>8219.2000000000007</v>
      </c>
      <c r="H653" s="147">
        <v>6125.8</v>
      </c>
      <c r="I653" s="147">
        <v>6846</v>
      </c>
    </row>
    <row r="654" spans="1:9" ht="47.25">
      <c r="A654" s="162" t="s">
        <v>454</v>
      </c>
      <c r="B654" s="163">
        <v>918</v>
      </c>
      <c r="C654" s="164">
        <v>3</v>
      </c>
      <c r="D654" s="164">
        <v>14</v>
      </c>
      <c r="E654" s="152" t="s">
        <v>455</v>
      </c>
      <c r="F654" s="153" t="s">
        <v>125</v>
      </c>
      <c r="G654" s="147">
        <v>8219.2000000000007</v>
      </c>
      <c r="H654" s="147">
        <v>6125.8</v>
      </c>
      <c r="I654" s="147">
        <v>6846</v>
      </c>
    </row>
    <row r="655" spans="1:9" ht="31.5">
      <c r="A655" s="162" t="s">
        <v>473</v>
      </c>
      <c r="B655" s="163">
        <v>918</v>
      </c>
      <c r="C655" s="164">
        <v>3</v>
      </c>
      <c r="D655" s="164">
        <v>14</v>
      </c>
      <c r="E655" s="152" t="s">
        <v>474</v>
      </c>
      <c r="F655" s="153" t="s">
        <v>125</v>
      </c>
      <c r="G655" s="147">
        <v>8219.2000000000007</v>
      </c>
      <c r="H655" s="147">
        <v>6125.8</v>
      </c>
      <c r="I655" s="147">
        <v>6846</v>
      </c>
    </row>
    <row r="656" spans="1:9" ht="63">
      <c r="A656" s="162" t="s">
        <v>487</v>
      </c>
      <c r="B656" s="163">
        <v>918</v>
      </c>
      <c r="C656" s="164">
        <v>3</v>
      </c>
      <c r="D656" s="164">
        <v>14</v>
      </c>
      <c r="E656" s="152" t="s">
        <v>488</v>
      </c>
      <c r="F656" s="153" t="s">
        <v>125</v>
      </c>
      <c r="G656" s="147">
        <v>8219.2000000000007</v>
      </c>
      <c r="H656" s="147">
        <v>6125.8</v>
      </c>
      <c r="I656" s="147">
        <v>6846</v>
      </c>
    </row>
    <row r="657" spans="1:9" ht="14.25" customHeight="1">
      <c r="A657" s="162" t="s">
        <v>140</v>
      </c>
      <c r="B657" s="163">
        <v>918</v>
      </c>
      <c r="C657" s="164">
        <v>3</v>
      </c>
      <c r="D657" s="164">
        <v>14</v>
      </c>
      <c r="E657" s="152" t="s">
        <v>490</v>
      </c>
      <c r="F657" s="153" t="s">
        <v>125</v>
      </c>
      <c r="G657" s="147">
        <v>789.3</v>
      </c>
      <c r="H657" s="147">
        <v>100.6</v>
      </c>
      <c r="I657" s="147">
        <v>100.6</v>
      </c>
    </row>
    <row r="658" spans="1:9" ht="78.75">
      <c r="A658" s="162" t="s">
        <v>146</v>
      </c>
      <c r="B658" s="163">
        <v>918</v>
      </c>
      <c r="C658" s="164">
        <v>3</v>
      </c>
      <c r="D658" s="164">
        <v>14</v>
      </c>
      <c r="E658" s="152" t="s">
        <v>490</v>
      </c>
      <c r="F658" s="153" t="s">
        <v>147</v>
      </c>
      <c r="G658" s="147">
        <v>11.2</v>
      </c>
      <c r="H658" s="147">
        <v>0</v>
      </c>
      <c r="I658" s="147">
        <v>0</v>
      </c>
    </row>
    <row r="659" spans="1:9" ht="31.5">
      <c r="A659" s="162" t="s">
        <v>132</v>
      </c>
      <c r="B659" s="163">
        <v>918</v>
      </c>
      <c r="C659" s="164">
        <v>3</v>
      </c>
      <c r="D659" s="164">
        <v>14</v>
      </c>
      <c r="E659" s="152" t="s">
        <v>490</v>
      </c>
      <c r="F659" s="153" t="s">
        <v>133</v>
      </c>
      <c r="G659" s="147">
        <v>778.1</v>
      </c>
      <c r="H659" s="147">
        <v>100.6</v>
      </c>
      <c r="I659" s="147">
        <v>100.6</v>
      </c>
    </row>
    <row r="660" spans="1:9" ht="172.5" customHeight="1">
      <c r="A660" s="162" t="s">
        <v>197</v>
      </c>
      <c r="B660" s="163">
        <v>918</v>
      </c>
      <c r="C660" s="164">
        <v>3</v>
      </c>
      <c r="D660" s="164">
        <v>14</v>
      </c>
      <c r="E660" s="152" t="s">
        <v>492</v>
      </c>
      <c r="F660" s="153" t="s">
        <v>125</v>
      </c>
      <c r="G660" s="147">
        <v>7429.9</v>
      </c>
      <c r="H660" s="147">
        <v>6025.2</v>
      </c>
      <c r="I660" s="147">
        <v>6745.4</v>
      </c>
    </row>
    <row r="661" spans="1:9" ht="78.75">
      <c r="A661" s="162" t="s">
        <v>146</v>
      </c>
      <c r="B661" s="163">
        <v>918</v>
      </c>
      <c r="C661" s="164">
        <v>3</v>
      </c>
      <c r="D661" s="164">
        <v>14</v>
      </c>
      <c r="E661" s="152" t="s">
        <v>492</v>
      </c>
      <c r="F661" s="153" t="s">
        <v>147</v>
      </c>
      <c r="G661" s="147">
        <v>7429.9</v>
      </c>
      <c r="H661" s="147">
        <v>6025.2</v>
      </c>
      <c r="I661" s="147">
        <v>6745.4</v>
      </c>
    </row>
    <row r="662" spans="1:9">
      <c r="A662" s="162" t="s">
        <v>658</v>
      </c>
      <c r="B662" s="163">
        <v>918</v>
      </c>
      <c r="C662" s="164">
        <v>4</v>
      </c>
      <c r="D662" s="164">
        <v>0</v>
      </c>
      <c r="E662" s="152" t="s">
        <v>125</v>
      </c>
      <c r="F662" s="153" t="s">
        <v>125</v>
      </c>
      <c r="G662" s="147">
        <v>1255.3</v>
      </c>
      <c r="H662" s="147">
        <v>446.8</v>
      </c>
      <c r="I662" s="147">
        <v>471.8</v>
      </c>
    </row>
    <row r="663" spans="1:9">
      <c r="A663" s="162" t="s">
        <v>464</v>
      </c>
      <c r="B663" s="163">
        <v>918</v>
      </c>
      <c r="C663" s="164">
        <v>4</v>
      </c>
      <c r="D663" s="164">
        <v>9</v>
      </c>
      <c r="E663" s="152" t="s">
        <v>125</v>
      </c>
      <c r="F663" s="153" t="s">
        <v>125</v>
      </c>
      <c r="G663" s="147">
        <v>685.3</v>
      </c>
      <c r="H663" s="147">
        <v>446.8</v>
      </c>
      <c r="I663" s="147">
        <v>471.8</v>
      </c>
    </row>
    <row r="664" spans="1:9" ht="47.25">
      <c r="A664" s="162" t="s">
        <v>454</v>
      </c>
      <c r="B664" s="163">
        <v>918</v>
      </c>
      <c r="C664" s="164">
        <v>4</v>
      </c>
      <c r="D664" s="164">
        <v>9</v>
      </c>
      <c r="E664" s="152" t="s">
        <v>455</v>
      </c>
      <c r="F664" s="153" t="s">
        <v>125</v>
      </c>
      <c r="G664" s="147">
        <v>685.3</v>
      </c>
      <c r="H664" s="147">
        <v>446.8</v>
      </c>
      <c r="I664" s="147">
        <v>471.8</v>
      </c>
    </row>
    <row r="665" spans="1:9" ht="47.25">
      <c r="A665" s="162" t="s">
        <v>456</v>
      </c>
      <c r="B665" s="163">
        <v>918</v>
      </c>
      <c r="C665" s="164">
        <v>4</v>
      </c>
      <c r="D665" s="164">
        <v>9</v>
      </c>
      <c r="E665" s="152" t="s">
        <v>457</v>
      </c>
      <c r="F665" s="153" t="s">
        <v>125</v>
      </c>
      <c r="G665" s="147">
        <v>685.3</v>
      </c>
      <c r="H665" s="147">
        <v>446.8</v>
      </c>
      <c r="I665" s="147">
        <v>471.8</v>
      </c>
    </row>
    <row r="666" spans="1:9" ht="47.25">
      <c r="A666" s="162" t="s">
        <v>458</v>
      </c>
      <c r="B666" s="163">
        <v>918</v>
      </c>
      <c r="C666" s="164">
        <v>4</v>
      </c>
      <c r="D666" s="164">
        <v>9</v>
      </c>
      <c r="E666" s="152" t="s">
        <v>459</v>
      </c>
      <c r="F666" s="153" t="s">
        <v>125</v>
      </c>
      <c r="G666" s="147">
        <v>685.3</v>
      </c>
      <c r="H666" s="147">
        <v>446.8</v>
      </c>
      <c r="I666" s="147">
        <v>471.8</v>
      </c>
    </row>
    <row r="667" spans="1:9">
      <c r="A667" s="162" t="s">
        <v>462</v>
      </c>
      <c r="B667" s="163">
        <v>918</v>
      </c>
      <c r="C667" s="164">
        <v>4</v>
      </c>
      <c r="D667" s="164">
        <v>9</v>
      </c>
      <c r="E667" s="152" t="s">
        <v>463</v>
      </c>
      <c r="F667" s="153" t="s">
        <v>125</v>
      </c>
      <c r="G667" s="147">
        <v>685.3</v>
      </c>
      <c r="H667" s="147">
        <v>446.8</v>
      </c>
      <c r="I667" s="147">
        <v>471.8</v>
      </c>
    </row>
    <row r="668" spans="1:9" ht="31.5">
      <c r="A668" s="162" t="s">
        <v>132</v>
      </c>
      <c r="B668" s="163">
        <v>918</v>
      </c>
      <c r="C668" s="164">
        <v>4</v>
      </c>
      <c r="D668" s="164">
        <v>9</v>
      </c>
      <c r="E668" s="152" t="s">
        <v>463</v>
      </c>
      <c r="F668" s="153" t="s">
        <v>133</v>
      </c>
      <c r="G668" s="147">
        <v>685.3</v>
      </c>
      <c r="H668" s="147">
        <v>446.8</v>
      </c>
      <c r="I668" s="147">
        <v>471.8</v>
      </c>
    </row>
    <row r="669" spans="1:9" ht="31.5">
      <c r="A669" s="162" t="s">
        <v>328</v>
      </c>
      <c r="B669" s="163">
        <v>918</v>
      </c>
      <c r="C669" s="164">
        <v>4</v>
      </c>
      <c r="D669" s="164">
        <v>12</v>
      </c>
      <c r="E669" s="152" t="s">
        <v>125</v>
      </c>
      <c r="F669" s="153" t="s">
        <v>125</v>
      </c>
      <c r="G669" s="147">
        <v>570</v>
      </c>
      <c r="H669" s="147">
        <v>0</v>
      </c>
      <c r="I669" s="147">
        <v>0</v>
      </c>
    </row>
    <row r="670" spans="1:9" ht="63">
      <c r="A670" s="162" t="s">
        <v>272</v>
      </c>
      <c r="B670" s="163">
        <v>918</v>
      </c>
      <c r="C670" s="164">
        <v>4</v>
      </c>
      <c r="D670" s="164">
        <v>12</v>
      </c>
      <c r="E670" s="152" t="s">
        <v>273</v>
      </c>
      <c r="F670" s="153" t="s">
        <v>125</v>
      </c>
      <c r="G670" s="147">
        <v>570</v>
      </c>
      <c r="H670" s="147">
        <v>0</v>
      </c>
      <c r="I670" s="147">
        <v>0</v>
      </c>
    </row>
    <row r="671" spans="1:9" ht="47.25">
      <c r="A671" s="162" t="s">
        <v>322</v>
      </c>
      <c r="B671" s="163">
        <v>918</v>
      </c>
      <c r="C671" s="164">
        <v>4</v>
      </c>
      <c r="D671" s="164">
        <v>12</v>
      </c>
      <c r="E671" s="152" t="s">
        <v>323</v>
      </c>
      <c r="F671" s="153" t="s">
        <v>125</v>
      </c>
      <c r="G671" s="147">
        <v>570</v>
      </c>
      <c r="H671" s="147">
        <v>0</v>
      </c>
      <c r="I671" s="147">
        <v>0</v>
      </c>
    </row>
    <row r="672" spans="1:9" ht="47.25">
      <c r="A672" s="162" t="s">
        <v>324</v>
      </c>
      <c r="B672" s="163">
        <v>918</v>
      </c>
      <c r="C672" s="164">
        <v>4</v>
      </c>
      <c r="D672" s="164">
        <v>12</v>
      </c>
      <c r="E672" s="152" t="s">
        <v>325</v>
      </c>
      <c r="F672" s="153" t="s">
        <v>125</v>
      </c>
      <c r="G672" s="147">
        <v>570</v>
      </c>
      <c r="H672" s="147">
        <v>0</v>
      </c>
      <c r="I672" s="147">
        <v>0</v>
      </c>
    </row>
    <row r="673" spans="1:9" ht="47.25">
      <c r="A673" s="162" t="s">
        <v>326</v>
      </c>
      <c r="B673" s="163">
        <v>918</v>
      </c>
      <c r="C673" s="164">
        <v>4</v>
      </c>
      <c r="D673" s="164">
        <v>12</v>
      </c>
      <c r="E673" s="152" t="s">
        <v>327</v>
      </c>
      <c r="F673" s="153" t="s">
        <v>125</v>
      </c>
      <c r="G673" s="147">
        <v>570</v>
      </c>
      <c r="H673" s="147">
        <v>0</v>
      </c>
      <c r="I673" s="147">
        <v>0</v>
      </c>
    </row>
    <row r="674" spans="1:9" ht="31.5">
      <c r="A674" s="162" t="s">
        <v>132</v>
      </c>
      <c r="B674" s="163">
        <v>918</v>
      </c>
      <c r="C674" s="164">
        <v>4</v>
      </c>
      <c r="D674" s="164">
        <v>12</v>
      </c>
      <c r="E674" s="152" t="s">
        <v>327</v>
      </c>
      <c r="F674" s="153" t="s">
        <v>133</v>
      </c>
      <c r="G674" s="147">
        <v>570</v>
      </c>
      <c r="H674" s="147">
        <v>0</v>
      </c>
      <c r="I674" s="147">
        <v>0</v>
      </c>
    </row>
    <row r="675" spans="1:9">
      <c r="A675" s="162" t="s">
        <v>659</v>
      </c>
      <c r="B675" s="163">
        <v>918</v>
      </c>
      <c r="C675" s="164">
        <v>5</v>
      </c>
      <c r="D675" s="164">
        <v>0</v>
      </c>
      <c r="E675" s="152" t="s">
        <v>125</v>
      </c>
      <c r="F675" s="153" t="s">
        <v>125</v>
      </c>
      <c r="G675" s="147">
        <v>10278.799999999999</v>
      </c>
      <c r="H675" s="147">
        <v>7305.8</v>
      </c>
      <c r="I675" s="147">
        <v>8022.3</v>
      </c>
    </row>
    <row r="676" spans="1:9" ht="31.5">
      <c r="A676" s="162" t="s">
        <v>320</v>
      </c>
      <c r="B676" s="163">
        <v>918</v>
      </c>
      <c r="C676" s="164">
        <v>5</v>
      </c>
      <c r="D676" s="164">
        <v>5</v>
      </c>
      <c r="E676" s="152" t="s">
        <v>125</v>
      </c>
      <c r="F676" s="153" t="s">
        <v>125</v>
      </c>
      <c r="G676" s="147">
        <v>10278.799999999999</v>
      </c>
      <c r="H676" s="147">
        <v>7305.8</v>
      </c>
      <c r="I676" s="147">
        <v>8022.3</v>
      </c>
    </row>
    <row r="677" spans="1:9" ht="63">
      <c r="A677" s="162" t="s">
        <v>272</v>
      </c>
      <c r="B677" s="163">
        <v>918</v>
      </c>
      <c r="C677" s="164">
        <v>5</v>
      </c>
      <c r="D677" s="164">
        <v>5</v>
      </c>
      <c r="E677" s="152" t="s">
        <v>273</v>
      </c>
      <c r="F677" s="153" t="s">
        <v>125</v>
      </c>
      <c r="G677" s="147">
        <v>10278.799999999999</v>
      </c>
      <c r="H677" s="147">
        <v>7305.8</v>
      </c>
      <c r="I677" s="147">
        <v>8022.3</v>
      </c>
    </row>
    <row r="678" spans="1:9" ht="47.25" customHeight="1">
      <c r="A678" s="162" t="s">
        <v>315</v>
      </c>
      <c r="B678" s="163">
        <v>918</v>
      </c>
      <c r="C678" s="164">
        <v>5</v>
      </c>
      <c r="D678" s="164">
        <v>5</v>
      </c>
      <c r="E678" s="152" t="s">
        <v>316</v>
      </c>
      <c r="F678" s="153" t="s">
        <v>125</v>
      </c>
      <c r="G678" s="147">
        <v>10278.799999999999</v>
      </c>
      <c r="H678" s="147">
        <v>7305.8</v>
      </c>
      <c r="I678" s="147">
        <v>8022.3</v>
      </c>
    </row>
    <row r="679" spans="1:9" ht="30.75" customHeight="1">
      <c r="A679" s="162" t="s">
        <v>317</v>
      </c>
      <c r="B679" s="163">
        <v>918</v>
      </c>
      <c r="C679" s="164">
        <v>5</v>
      </c>
      <c r="D679" s="164">
        <v>5</v>
      </c>
      <c r="E679" s="152" t="s">
        <v>318</v>
      </c>
      <c r="F679" s="153" t="s">
        <v>125</v>
      </c>
      <c r="G679" s="147">
        <v>10278.799999999999</v>
      </c>
      <c r="H679" s="147">
        <v>7305.8</v>
      </c>
      <c r="I679" s="147">
        <v>8022.3</v>
      </c>
    </row>
    <row r="680" spans="1:9" ht="31.5">
      <c r="A680" s="162" t="s">
        <v>204</v>
      </c>
      <c r="B680" s="163">
        <v>918</v>
      </c>
      <c r="C680" s="164">
        <v>5</v>
      </c>
      <c r="D680" s="164">
        <v>5</v>
      </c>
      <c r="E680" s="152" t="s">
        <v>319</v>
      </c>
      <c r="F680" s="153" t="s">
        <v>125</v>
      </c>
      <c r="G680" s="147">
        <v>1041.5999999999999</v>
      </c>
      <c r="H680" s="147">
        <v>104.6</v>
      </c>
      <c r="I680" s="147">
        <v>33.1</v>
      </c>
    </row>
    <row r="681" spans="1:9" ht="78.75">
      <c r="A681" s="162" t="s">
        <v>146</v>
      </c>
      <c r="B681" s="163">
        <v>918</v>
      </c>
      <c r="C681" s="164">
        <v>5</v>
      </c>
      <c r="D681" s="164">
        <v>5</v>
      </c>
      <c r="E681" s="152" t="s">
        <v>319</v>
      </c>
      <c r="F681" s="153" t="s">
        <v>147</v>
      </c>
      <c r="G681" s="147">
        <v>934.1</v>
      </c>
      <c r="H681" s="147">
        <v>0</v>
      </c>
      <c r="I681" s="147">
        <v>0</v>
      </c>
    </row>
    <row r="682" spans="1:9" ht="31.5">
      <c r="A682" s="162" t="s">
        <v>132</v>
      </c>
      <c r="B682" s="163">
        <v>918</v>
      </c>
      <c r="C682" s="164">
        <v>5</v>
      </c>
      <c r="D682" s="164">
        <v>5</v>
      </c>
      <c r="E682" s="152" t="s">
        <v>319</v>
      </c>
      <c r="F682" s="153" t="s">
        <v>133</v>
      </c>
      <c r="G682" s="147">
        <v>104.1</v>
      </c>
      <c r="H682" s="147">
        <v>104.6</v>
      </c>
      <c r="I682" s="147">
        <v>33.1</v>
      </c>
    </row>
    <row r="683" spans="1:9" ht="31.5">
      <c r="A683" s="162" t="s">
        <v>176</v>
      </c>
      <c r="B683" s="163">
        <v>918</v>
      </c>
      <c r="C683" s="164">
        <v>5</v>
      </c>
      <c r="D683" s="164">
        <v>5</v>
      </c>
      <c r="E683" s="152" t="s">
        <v>319</v>
      </c>
      <c r="F683" s="153" t="s">
        <v>177</v>
      </c>
      <c r="G683" s="147">
        <v>3.4</v>
      </c>
      <c r="H683" s="147">
        <v>0</v>
      </c>
      <c r="I683" s="147">
        <v>0</v>
      </c>
    </row>
    <row r="684" spans="1:9" ht="172.5" customHeight="1">
      <c r="A684" s="162" t="s">
        <v>197</v>
      </c>
      <c r="B684" s="163">
        <v>918</v>
      </c>
      <c r="C684" s="164">
        <v>5</v>
      </c>
      <c r="D684" s="164">
        <v>5</v>
      </c>
      <c r="E684" s="152" t="s">
        <v>321</v>
      </c>
      <c r="F684" s="153" t="s">
        <v>125</v>
      </c>
      <c r="G684" s="147">
        <v>9237.2000000000007</v>
      </c>
      <c r="H684" s="147">
        <v>7201.2</v>
      </c>
      <c r="I684" s="147">
        <v>7989.2</v>
      </c>
    </row>
    <row r="685" spans="1:9" ht="78.75">
      <c r="A685" s="162" t="s">
        <v>146</v>
      </c>
      <c r="B685" s="163">
        <v>918</v>
      </c>
      <c r="C685" s="164">
        <v>5</v>
      </c>
      <c r="D685" s="164">
        <v>5</v>
      </c>
      <c r="E685" s="152" t="s">
        <v>321</v>
      </c>
      <c r="F685" s="153" t="s">
        <v>147</v>
      </c>
      <c r="G685" s="147">
        <v>9237.2000000000007</v>
      </c>
      <c r="H685" s="147">
        <v>7201.2</v>
      </c>
      <c r="I685" s="147">
        <v>7989.2</v>
      </c>
    </row>
    <row r="686" spans="1:9">
      <c r="A686" s="162" t="s">
        <v>667</v>
      </c>
      <c r="B686" s="163">
        <v>918</v>
      </c>
      <c r="C686" s="164">
        <v>6</v>
      </c>
      <c r="D686" s="164">
        <v>0</v>
      </c>
      <c r="E686" s="152" t="s">
        <v>125</v>
      </c>
      <c r="F686" s="153" t="s">
        <v>125</v>
      </c>
      <c r="G686" s="147">
        <v>2043.6</v>
      </c>
      <c r="H686" s="147">
        <v>1089.8</v>
      </c>
      <c r="I686" s="147">
        <v>19906.8</v>
      </c>
    </row>
    <row r="687" spans="1:9" ht="31.5">
      <c r="A687" s="162" t="s">
        <v>298</v>
      </c>
      <c r="B687" s="163">
        <v>918</v>
      </c>
      <c r="C687" s="164">
        <v>6</v>
      </c>
      <c r="D687" s="164">
        <v>5</v>
      </c>
      <c r="E687" s="152" t="s">
        <v>125</v>
      </c>
      <c r="F687" s="153" t="s">
        <v>125</v>
      </c>
      <c r="G687" s="147">
        <v>2043.6</v>
      </c>
      <c r="H687" s="147">
        <v>1089.8</v>
      </c>
      <c r="I687" s="147">
        <v>19906.8</v>
      </c>
    </row>
    <row r="688" spans="1:9" ht="63">
      <c r="A688" s="162" t="s">
        <v>272</v>
      </c>
      <c r="B688" s="163">
        <v>918</v>
      </c>
      <c r="C688" s="164">
        <v>6</v>
      </c>
      <c r="D688" s="164">
        <v>5</v>
      </c>
      <c r="E688" s="152" t="s">
        <v>273</v>
      </c>
      <c r="F688" s="153" t="s">
        <v>125</v>
      </c>
      <c r="G688" s="147">
        <v>2043.6</v>
      </c>
      <c r="H688" s="147">
        <v>1089.8</v>
      </c>
      <c r="I688" s="147">
        <v>19906.8</v>
      </c>
    </row>
    <row r="689" spans="1:9" ht="47.25">
      <c r="A689" s="162" t="s">
        <v>292</v>
      </c>
      <c r="B689" s="163">
        <v>918</v>
      </c>
      <c r="C689" s="164">
        <v>6</v>
      </c>
      <c r="D689" s="164">
        <v>5</v>
      </c>
      <c r="E689" s="152" t="s">
        <v>293</v>
      </c>
      <c r="F689" s="153" t="s">
        <v>125</v>
      </c>
      <c r="G689" s="147">
        <v>2043.6</v>
      </c>
      <c r="H689" s="147">
        <v>1089.8</v>
      </c>
      <c r="I689" s="147">
        <v>19906.8</v>
      </c>
    </row>
    <row r="690" spans="1:9" ht="31.5">
      <c r="A690" s="162" t="s">
        <v>294</v>
      </c>
      <c r="B690" s="163">
        <v>918</v>
      </c>
      <c r="C690" s="164">
        <v>6</v>
      </c>
      <c r="D690" s="164">
        <v>5</v>
      </c>
      <c r="E690" s="152" t="s">
        <v>295</v>
      </c>
      <c r="F690" s="153" t="s">
        <v>125</v>
      </c>
      <c r="G690" s="147">
        <v>2043.6</v>
      </c>
      <c r="H690" s="147">
        <v>1089.8</v>
      </c>
      <c r="I690" s="147">
        <v>19906.8</v>
      </c>
    </row>
    <row r="691" spans="1:9" ht="63">
      <c r="A691" s="162" t="s">
        <v>296</v>
      </c>
      <c r="B691" s="163">
        <v>918</v>
      </c>
      <c r="C691" s="164">
        <v>6</v>
      </c>
      <c r="D691" s="164">
        <v>5</v>
      </c>
      <c r="E691" s="152" t="s">
        <v>297</v>
      </c>
      <c r="F691" s="153" t="s">
        <v>125</v>
      </c>
      <c r="G691" s="147">
        <v>2043.6</v>
      </c>
      <c r="H691" s="147">
        <v>1089.8</v>
      </c>
      <c r="I691" s="147">
        <v>0</v>
      </c>
    </row>
    <row r="692" spans="1:9" ht="31.5">
      <c r="A692" s="162" t="s">
        <v>132</v>
      </c>
      <c r="B692" s="163">
        <v>918</v>
      </c>
      <c r="C692" s="164">
        <v>6</v>
      </c>
      <c r="D692" s="164">
        <v>5</v>
      </c>
      <c r="E692" s="152" t="s">
        <v>297</v>
      </c>
      <c r="F692" s="153" t="s">
        <v>133</v>
      </c>
      <c r="G692" s="147">
        <v>2043.6</v>
      </c>
      <c r="H692" s="147">
        <v>1089.8</v>
      </c>
      <c r="I692" s="147">
        <v>0</v>
      </c>
    </row>
    <row r="693" spans="1:9" ht="63">
      <c r="A693" s="162" t="s">
        <v>299</v>
      </c>
      <c r="B693" s="163">
        <v>918</v>
      </c>
      <c r="C693" s="164">
        <v>6</v>
      </c>
      <c r="D693" s="164">
        <v>5</v>
      </c>
      <c r="E693" s="152" t="s">
        <v>300</v>
      </c>
      <c r="F693" s="153" t="s">
        <v>125</v>
      </c>
      <c r="G693" s="147">
        <v>0</v>
      </c>
      <c r="H693" s="147">
        <v>0</v>
      </c>
      <c r="I693" s="147">
        <v>19906.8</v>
      </c>
    </row>
    <row r="694" spans="1:9" ht="31.5">
      <c r="A694" s="162" t="s">
        <v>132</v>
      </c>
      <c r="B694" s="163">
        <v>918</v>
      </c>
      <c r="C694" s="164">
        <v>6</v>
      </c>
      <c r="D694" s="164">
        <v>5</v>
      </c>
      <c r="E694" s="152" t="s">
        <v>300</v>
      </c>
      <c r="F694" s="153" t="s">
        <v>133</v>
      </c>
      <c r="G694" s="147">
        <v>0</v>
      </c>
      <c r="H694" s="147">
        <v>0</v>
      </c>
      <c r="I694" s="147">
        <v>19906.8</v>
      </c>
    </row>
    <row r="695" spans="1:9">
      <c r="A695" s="162" t="s">
        <v>649</v>
      </c>
      <c r="B695" s="163">
        <v>918</v>
      </c>
      <c r="C695" s="164">
        <v>7</v>
      </c>
      <c r="D695" s="164">
        <v>0</v>
      </c>
      <c r="E695" s="152" t="s">
        <v>125</v>
      </c>
      <c r="F695" s="153" t="s">
        <v>125</v>
      </c>
      <c r="G695" s="147">
        <v>28.5</v>
      </c>
      <c r="H695" s="147">
        <v>0</v>
      </c>
      <c r="I695" s="147">
        <v>0</v>
      </c>
    </row>
    <row r="696" spans="1:9" ht="31.5">
      <c r="A696" s="162" t="s">
        <v>139</v>
      </c>
      <c r="B696" s="163">
        <v>918</v>
      </c>
      <c r="C696" s="164">
        <v>7</v>
      </c>
      <c r="D696" s="164">
        <v>5</v>
      </c>
      <c r="E696" s="152" t="s">
        <v>125</v>
      </c>
      <c r="F696" s="153" t="s">
        <v>125</v>
      </c>
      <c r="G696" s="147">
        <v>28.5</v>
      </c>
      <c r="H696" s="147">
        <v>0</v>
      </c>
      <c r="I696" s="147">
        <v>0</v>
      </c>
    </row>
    <row r="697" spans="1:9" ht="47.25">
      <c r="A697" s="162" t="s">
        <v>454</v>
      </c>
      <c r="B697" s="163">
        <v>918</v>
      </c>
      <c r="C697" s="164">
        <v>7</v>
      </c>
      <c r="D697" s="164">
        <v>5</v>
      </c>
      <c r="E697" s="152" t="s">
        <v>455</v>
      </c>
      <c r="F697" s="153" t="s">
        <v>125</v>
      </c>
      <c r="G697" s="147">
        <v>28.5</v>
      </c>
      <c r="H697" s="147">
        <v>0</v>
      </c>
      <c r="I697" s="147">
        <v>0</v>
      </c>
    </row>
    <row r="698" spans="1:9" ht="31.5">
      <c r="A698" s="162" t="s">
        <v>473</v>
      </c>
      <c r="B698" s="163">
        <v>918</v>
      </c>
      <c r="C698" s="164">
        <v>7</v>
      </c>
      <c r="D698" s="164">
        <v>5</v>
      </c>
      <c r="E698" s="152" t="s">
        <v>474</v>
      </c>
      <c r="F698" s="153" t="s">
        <v>125</v>
      </c>
      <c r="G698" s="147">
        <v>28.5</v>
      </c>
      <c r="H698" s="147">
        <v>0</v>
      </c>
      <c r="I698" s="147">
        <v>0</v>
      </c>
    </row>
    <row r="699" spans="1:9" ht="63">
      <c r="A699" s="162" t="s">
        <v>487</v>
      </c>
      <c r="B699" s="163">
        <v>918</v>
      </c>
      <c r="C699" s="164">
        <v>7</v>
      </c>
      <c r="D699" s="164">
        <v>5</v>
      </c>
      <c r="E699" s="152" t="s">
        <v>488</v>
      </c>
      <c r="F699" s="153" t="s">
        <v>125</v>
      </c>
      <c r="G699" s="147">
        <v>28.5</v>
      </c>
      <c r="H699" s="147">
        <v>0</v>
      </c>
      <c r="I699" s="147">
        <v>0</v>
      </c>
    </row>
    <row r="700" spans="1:9" ht="31.5">
      <c r="A700" s="162" t="s">
        <v>137</v>
      </c>
      <c r="B700" s="163">
        <v>918</v>
      </c>
      <c r="C700" s="164">
        <v>7</v>
      </c>
      <c r="D700" s="164">
        <v>5</v>
      </c>
      <c r="E700" s="152" t="s">
        <v>489</v>
      </c>
      <c r="F700" s="153" t="s">
        <v>125</v>
      </c>
      <c r="G700" s="147">
        <v>28.5</v>
      </c>
      <c r="H700" s="147">
        <v>0</v>
      </c>
      <c r="I700" s="147">
        <v>0</v>
      </c>
    </row>
    <row r="701" spans="1:9" ht="31.5">
      <c r="A701" s="162" t="s">
        <v>132</v>
      </c>
      <c r="B701" s="163">
        <v>918</v>
      </c>
      <c r="C701" s="164">
        <v>7</v>
      </c>
      <c r="D701" s="164">
        <v>5</v>
      </c>
      <c r="E701" s="152" t="s">
        <v>489</v>
      </c>
      <c r="F701" s="153" t="s">
        <v>133</v>
      </c>
      <c r="G701" s="147">
        <v>28.5</v>
      </c>
      <c r="H701" s="147">
        <v>0</v>
      </c>
      <c r="I701" s="147">
        <v>0</v>
      </c>
    </row>
    <row r="702" spans="1:9">
      <c r="A702" s="162" t="s">
        <v>650</v>
      </c>
      <c r="B702" s="163">
        <v>918</v>
      </c>
      <c r="C702" s="164">
        <v>8</v>
      </c>
      <c r="D702" s="164">
        <v>0</v>
      </c>
      <c r="E702" s="152" t="s">
        <v>125</v>
      </c>
      <c r="F702" s="153" t="s">
        <v>125</v>
      </c>
      <c r="G702" s="147">
        <v>76873</v>
      </c>
      <c r="H702" s="147">
        <v>63190.8</v>
      </c>
      <c r="I702" s="147">
        <v>0</v>
      </c>
    </row>
    <row r="703" spans="1:9">
      <c r="A703" s="162" t="s">
        <v>238</v>
      </c>
      <c r="B703" s="163">
        <v>918</v>
      </c>
      <c r="C703" s="164">
        <v>8</v>
      </c>
      <c r="D703" s="164">
        <v>1</v>
      </c>
      <c r="E703" s="152" t="s">
        <v>125</v>
      </c>
      <c r="F703" s="153" t="s">
        <v>125</v>
      </c>
      <c r="G703" s="147">
        <v>76873</v>
      </c>
      <c r="H703" s="147">
        <v>63190.8</v>
      </c>
      <c r="I703" s="147">
        <v>0</v>
      </c>
    </row>
    <row r="704" spans="1:9" ht="63">
      <c r="A704" s="162" t="s">
        <v>272</v>
      </c>
      <c r="B704" s="163">
        <v>918</v>
      </c>
      <c r="C704" s="164">
        <v>8</v>
      </c>
      <c r="D704" s="164">
        <v>1</v>
      </c>
      <c r="E704" s="152" t="s">
        <v>273</v>
      </c>
      <c r="F704" s="153" t="s">
        <v>125</v>
      </c>
      <c r="G704" s="147">
        <v>76873</v>
      </c>
      <c r="H704" s="147">
        <v>63190.8</v>
      </c>
      <c r="I704" s="147">
        <v>0</v>
      </c>
    </row>
    <row r="705" spans="1:9" ht="47.25">
      <c r="A705" s="162" t="s">
        <v>274</v>
      </c>
      <c r="B705" s="163">
        <v>918</v>
      </c>
      <c r="C705" s="164">
        <v>8</v>
      </c>
      <c r="D705" s="164">
        <v>1</v>
      </c>
      <c r="E705" s="152" t="s">
        <v>275</v>
      </c>
      <c r="F705" s="153" t="s">
        <v>125</v>
      </c>
      <c r="G705" s="147">
        <v>76873</v>
      </c>
      <c r="H705" s="147">
        <v>63190.8</v>
      </c>
      <c r="I705" s="147">
        <v>0</v>
      </c>
    </row>
    <row r="706" spans="1:9" ht="47.25">
      <c r="A706" s="162" t="s">
        <v>276</v>
      </c>
      <c r="B706" s="163">
        <v>918</v>
      </c>
      <c r="C706" s="164">
        <v>8</v>
      </c>
      <c r="D706" s="164">
        <v>1</v>
      </c>
      <c r="E706" s="152" t="s">
        <v>277</v>
      </c>
      <c r="F706" s="153" t="s">
        <v>125</v>
      </c>
      <c r="G706" s="147">
        <v>76873</v>
      </c>
      <c r="H706" s="147">
        <v>63190.8</v>
      </c>
      <c r="I706" s="147">
        <v>0</v>
      </c>
    </row>
    <row r="707" spans="1:9" ht="141.75">
      <c r="A707" s="162" t="s">
        <v>772</v>
      </c>
      <c r="B707" s="163">
        <v>918</v>
      </c>
      <c r="C707" s="164">
        <v>8</v>
      </c>
      <c r="D707" s="164">
        <v>1</v>
      </c>
      <c r="E707" s="152" t="s">
        <v>773</v>
      </c>
      <c r="F707" s="153" t="s">
        <v>125</v>
      </c>
      <c r="G707" s="147">
        <v>13682.2</v>
      </c>
      <c r="H707" s="147">
        <v>0</v>
      </c>
      <c r="I707" s="147">
        <v>0</v>
      </c>
    </row>
    <row r="708" spans="1:9" ht="31.5">
      <c r="A708" s="162" t="s">
        <v>281</v>
      </c>
      <c r="B708" s="163">
        <v>918</v>
      </c>
      <c r="C708" s="164">
        <v>8</v>
      </c>
      <c r="D708" s="164">
        <v>1</v>
      </c>
      <c r="E708" s="152" t="s">
        <v>773</v>
      </c>
      <c r="F708" s="153" t="s">
        <v>282</v>
      </c>
      <c r="G708" s="147">
        <v>13682.2</v>
      </c>
      <c r="H708" s="147">
        <v>0</v>
      </c>
      <c r="I708" s="147">
        <v>0</v>
      </c>
    </row>
    <row r="709" spans="1:9" ht="31.5">
      <c r="A709" s="162" t="s">
        <v>279</v>
      </c>
      <c r="B709" s="163">
        <v>918</v>
      </c>
      <c r="C709" s="164">
        <v>8</v>
      </c>
      <c r="D709" s="164">
        <v>1</v>
      </c>
      <c r="E709" s="152" t="s">
        <v>280</v>
      </c>
      <c r="F709" s="153" t="s">
        <v>125</v>
      </c>
      <c r="G709" s="147">
        <v>63190.8</v>
      </c>
      <c r="H709" s="147">
        <v>63190.8</v>
      </c>
      <c r="I709" s="147">
        <v>0</v>
      </c>
    </row>
    <row r="710" spans="1:9" ht="31.5">
      <c r="A710" s="162" t="s">
        <v>281</v>
      </c>
      <c r="B710" s="163">
        <v>918</v>
      </c>
      <c r="C710" s="164">
        <v>8</v>
      </c>
      <c r="D710" s="164">
        <v>1</v>
      </c>
      <c r="E710" s="152" t="s">
        <v>280</v>
      </c>
      <c r="F710" s="153" t="s">
        <v>282</v>
      </c>
      <c r="G710" s="147">
        <v>63190.8</v>
      </c>
      <c r="H710" s="147">
        <v>63190.8</v>
      </c>
      <c r="I710" s="147">
        <v>0</v>
      </c>
    </row>
    <row r="711" spans="1:9">
      <c r="A711" s="162" t="s">
        <v>664</v>
      </c>
      <c r="B711" s="163">
        <v>918</v>
      </c>
      <c r="C711" s="164">
        <v>11</v>
      </c>
      <c r="D711" s="164">
        <v>0</v>
      </c>
      <c r="E711" s="152" t="s">
        <v>125</v>
      </c>
      <c r="F711" s="153" t="s">
        <v>125</v>
      </c>
      <c r="G711" s="147">
        <v>7319.6</v>
      </c>
      <c r="H711" s="147">
        <v>7319.6</v>
      </c>
      <c r="I711" s="147">
        <v>0</v>
      </c>
    </row>
    <row r="712" spans="1:9">
      <c r="A712" s="162" t="s">
        <v>510</v>
      </c>
      <c r="B712" s="163">
        <v>918</v>
      </c>
      <c r="C712" s="164">
        <v>11</v>
      </c>
      <c r="D712" s="164">
        <v>1</v>
      </c>
      <c r="E712" s="152" t="s">
        <v>125</v>
      </c>
      <c r="F712" s="153" t="s">
        <v>125</v>
      </c>
      <c r="G712" s="147">
        <v>7319.6</v>
      </c>
      <c r="H712" s="147">
        <v>7319.6</v>
      </c>
      <c r="I712" s="147">
        <v>0</v>
      </c>
    </row>
    <row r="713" spans="1:9" ht="63">
      <c r="A713" s="162" t="s">
        <v>493</v>
      </c>
      <c r="B713" s="163">
        <v>918</v>
      </c>
      <c r="C713" s="164">
        <v>11</v>
      </c>
      <c r="D713" s="164">
        <v>1</v>
      </c>
      <c r="E713" s="152" t="s">
        <v>494</v>
      </c>
      <c r="F713" s="153" t="s">
        <v>125</v>
      </c>
      <c r="G713" s="147">
        <v>7319.6</v>
      </c>
      <c r="H713" s="147">
        <v>7319.6</v>
      </c>
      <c r="I713" s="147">
        <v>0</v>
      </c>
    </row>
    <row r="714" spans="1:9" ht="47.25">
      <c r="A714" s="162" t="s">
        <v>504</v>
      </c>
      <c r="B714" s="163">
        <v>918</v>
      </c>
      <c r="C714" s="164">
        <v>11</v>
      </c>
      <c r="D714" s="164">
        <v>1</v>
      </c>
      <c r="E714" s="152" t="s">
        <v>505</v>
      </c>
      <c r="F714" s="153" t="s">
        <v>125</v>
      </c>
      <c r="G714" s="147">
        <v>7319.6</v>
      </c>
      <c r="H714" s="147">
        <v>7319.6</v>
      </c>
      <c r="I714" s="147">
        <v>0</v>
      </c>
    </row>
    <row r="715" spans="1:9" ht="30.75" customHeight="1">
      <c r="A715" s="162" t="s">
        <v>517</v>
      </c>
      <c r="B715" s="163">
        <v>918</v>
      </c>
      <c r="C715" s="164">
        <v>11</v>
      </c>
      <c r="D715" s="164">
        <v>1</v>
      </c>
      <c r="E715" s="152" t="s">
        <v>518</v>
      </c>
      <c r="F715" s="153" t="s">
        <v>125</v>
      </c>
      <c r="G715" s="147">
        <v>7319.6</v>
      </c>
      <c r="H715" s="147">
        <v>7319.6</v>
      </c>
      <c r="I715" s="147">
        <v>0</v>
      </c>
    </row>
    <row r="716" spans="1:9" ht="156" customHeight="1">
      <c r="A716" s="162" t="s">
        <v>523</v>
      </c>
      <c r="B716" s="163">
        <v>918</v>
      </c>
      <c r="C716" s="164">
        <v>11</v>
      </c>
      <c r="D716" s="164">
        <v>1</v>
      </c>
      <c r="E716" s="152" t="s">
        <v>524</v>
      </c>
      <c r="F716" s="153" t="s">
        <v>125</v>
      </c>
      <c r="G716" s="147">
        <v>7319.6</v>
      </c>
      <c r="H716" s="147">
        <v>7319.6</v>
      </c>
      <c r="I716" s="147">
        <v>0</v>
      </c>
    </row>
    <row r="717" spans="1:9" ht="31.5">
      <c r="A717" s="162" t="s">
        <v>281</v>
      </c>
      <c r="B717" s="163">
        <v>918</v>
      </c>
      <c r="C717" s="164">
        <v>11</v>
      </c>
      <c r="D717" s="164">
        <v>1</v>
      </c>
      <c r="E717" s="152" t="s">
        <v>524</v>
      </c>
      <c r="F717" s="153" t="s">
        <v>282</v>
      </c>
      <c r="G717" s="147">
        <v>7319.6</v>
      </c>
      <c r="H717" s="147">
        <v>7319.6</v>
      </c>
      <c r="I717" s="147">
        <v>0</v>
      </c>
    </row>
    <row r="718" spans="1:9" s="157" customFormat="1">
      <c r="A718" s="165" t="s">
        <v>668</v>
      </c>
      <c r="B718" s="166">
        <v>923</v>
      </c>
      <c r="C718" s="167">
        <v>0</v>
      </c>
      <c r="D718" s="167">
        <v>0</v>
      </c>
      <c r="E718" s="149" t="s">
        <v>125</v>
      </c>
      <c r="F718" s="150" t="s">
        <v>125</v>
      </c>
      <c r="G718" s="145">
        <v>4713.3999999999996</v>
      </c>
      <c r="H718" s="145">
        <v>3317.6</v>
      </c>
      <c r="I718" s="145">
        <v>3614.8</v>
      </c>
    </row>
    <row r="719" spans="1:9">
      <c r="A719" s="162" t="s">
        <v>654</v>
      </c>
      <c r="B719" s="163">
        <v>923</v>
      </c>
      <c r="C719" s="164">
        <v>1</v>
      </c>
      <c r="D719" s="164">
        <v>0</v>
      </c>
      <c r="E719" s="152" t="s">
        <v>125</v>
      </c>
      <c r="F719" s="153" t="s">
        <v>125</v>
      </c>
      <c r="G719" s="147">
        <v>4703.3999999999996</v>
      </c>
      <c r="H719" s="147">
        <v>3307.6</v>
      </c>
      <c r="I719" s="147">
        <v>3614.8</v>
      </c>
    </row>
    <row r="720" spans="1:9" ht="47.25">
      <c r="A720" s="162" t="s">
        <v>337</v>
      </c>
      <c r="B720" s="163">
        <v>923</v>
      </c>
      <c r="C720" s="164">
        <v>1</v>
      </c>
      <c r="D720" s="164">
        <v>6</v>
      </c>
      <c r="E720" s="152" t="s">
        <v>125</v>
      </c>
      <c r="F720" s="153" t="s">
        <v>125</v>
      </c>
      <c r="G720" s="147">
        <v>4703.3999999999996</v>
      </c>
      <c r="H720" s="147">
        <v>3307.6</v>
      </c>
      <c r="I720" s="147">
        <v>3614.8</v>
      </c>
    </row>
    <row r="721" spans="1:9">
      <c r="A721" s="162" t="s">
        <v>595</v>
      </c>
      <c r="B721" s="163">
        <v>923</v>
      </c>
      <c r="C721" s="164">
        <v>1</v>
      </c>
      <c r="D721" s="164">
        <v>6</v>
      </c>
      <c r="E721" s="152" t="s">
        <v>596</v>
      </c>
      <c r="F721" s="153" t="s">
        <v>125</v>
      </c>
      <c r="G721" s="147">
        <v>4703.3999999999996</v>
      </c>
      <c r="H721" s="147">
        <v>3307.6</v>
      </c>
      <c r="I721" s="147">
        <v>3614.8</v>
      </c>
    </row>
    <row r="722" spans="1:9" ht="30" customHeight="1">
      <c r="A722" s="162" t="s">
        <v>607</v>
      </c>
      <c r="B722" s="163">
        <v>923</v>
      </c>
      <c r="C722" s="164">
        <v>1</v>
      </c>
      <c r="D722" s="164">
        <v>6</v>
      </c>
      <c r="E722" s="152" t="s">
        <v>608</v>
      </c>
      <c r="F722" s="153" t="s">
        <v>125</v>
      </c>
      <c r="G722" s="147">
        <v>4703.3999999999996</v>
      </c>
      <c r="H722" s="147">
        <v>3307.6</v>
      </c>
      <c r="I722" s="147">
        <v>3614.8</v>
      </c>
    </row>
    <row r="723" spans="1:9" ht="31.5">
      <c r="A723" s="162" t="s">
        <v>609</v>
      </c>
      <c r="B723" s="163">
        <v>923</v>
      </c>
      <c r="C723" s="164">
        <v>1</v>
      </c>
      <c r="D723" s="164">
        <v>6</v>
      </c>
      <c r="E723" s="152" t="s">
        <v>610</v>
      </c>
      <c r="F723" s="153" t="s">
        <v>125</v>
      </c>
      <c r="G723" s="147">
        <v>2354.6999999999998</v>
      </c>
      <c r="H723" s="147">
        <v>1487.3</v>
      </c>
      <c r="I723" s="147">
        <v>1657.9</v>
      </c>
    </row>
    <row r="724" spans="1:9" ht="31.5">
      <c r="A724" s="162" t="s">
        <v>268</v>
      </c>
      <c r="B724" s="163">
        <v>923</v>
      </c>
      <c r="C724" s="164">
        <v>1</v>
      </c>
      <c r="D724" s="164">
        <v>6</v>
      </c>
      <c r="E724" s="152" t="s">
        <v>611</v>
      </c>
      <c r="F724" s="153" t="s">
        <v>125</v>
      </c>
      <c r="G724" s="147">
        <v>0</v>
      </c>
      <c r="H724" s="147">
        <v>6.5</v>
      </c>
      <c r="I724" s="147">
        <v>0</v>
      </c>
    </row>
    <row r="725" spans="1:9" ht="31.5">
      <c r="A725" s="162" t="s">
        <v>132</v>
      </c>
      <c r="B725" s="163">
        <v>923</v>
      </c>
      <c r="C725" s="164">
        <v>1</v>
      </c>
      <c r="D725" s="164">
        <v>6</v>
      </c>
      <c r="E725" s="152" t="s">
        <v>611</v>
      </c>
      <c r="F725" s="153" t="s">
        <v>133</v>
      </c>
      <c r="G725" s="147">
        <v>0</v>
      </c>
      <c r="H725" s="147">
        <v>6.5</v>
      </c>
      <c r="I725" s="147">
        <v>0</v>
      </c>
    </row>
    <row r="726" spans="1:9" ht="172.5" customHeight="1">
      <c r="A726" s="162" t="s">
        <v>197</v>
      </c>
      <c r="B726" s="163">
        <v>923</v>
      </c>
      <c r="C726" s="164">
        <v>1</v>
      </c>
      <c r="D726" s="164">
        <v>6</v>
      </c>
      <c r="E726" s="152" t="s">
        <v>612</v>
      </c>
      <c r="F726" s="153" t="s">
        <v>125</v>
      </c>
      <c r="G726" s="147">
        <v>2354.6999999999998</v>
      </c>
      <c r="H726" s="147">
        <v>1480.8</v>
      </c>
      <c r="I726" s="147">
        <v>1657.9</v>
      </c>
    </row>
    <row r="727" spans="1:9" ht="78.75">
      <c r="A727" s="162" t="s">
        <v>146</v>
      </c>
      <c r="B727" s="163">
        <v>923</v>
      </c>
      <c r="C727" s="164">
        <v>1</v>
      </c>
      <c r="D727" s="164">
        <v>6</v>
      </c>
      <c r="E727" s="152" t="s">
        <v>612</v>
      </c>
      <c r="F727" s="153" t="s">
        <v>147</v>
      </c>
      <c r="G727" s="147">
        <v>2354.6999999999998</v>
      </c>
      <c r="H727" s="147">
        <v>1480.8</v>
      </c>
      <c r="I727" s="147">
        <v>1657.9</v>
      </c>
    </row>
    <row r="728" spans="1:9" ht="31.5">
      <c r="A728" s="162" t="s">
        <v>613</v>
      </c>
      <c r="B728" s="163">
        <v>923</v>
      </c>
      <c r="C728" s="164">
        <v>1</v>
      </c>
      <c r="D728" s="164">
        <v>6</v>
      </c>
      <c r="E728" s="152" t="s">
        <v>614</v>
      </c>
      <c r="F728" s="153" t="s">
        <v>125</v>
      </c>
      <c r="G728" s="147">
        <v>2348.6999999999998</v>
      </c>
      <c r="H728" s="147">
        <v>1820.3</v>
      </c>
      <c r="I728" s="147">
        <v>1956.9</v>
      </c>
    </row>
    <row r="729" spans="1:9" ht="31.5">
      <c r="A729" s="162" t="s">
        <v>268</v>
      </c>
      <c r="B729" s="163">
        <v>923</v>
      </c>
      <c r="C729" s="164">
        <v>1</v>
      </c>
      <c r="D729" s="164">
        <v>6</v>
      </c>
      <c r="E729" s="152" t="s">
        <v>616</v>
      </c>
      <c r="F729" s="153" t="s">
        <v>125</v>
      </c>
      <c r="G729" s="147">
        <v>649.4</v>
      </c>
      <c r="H729" s="147">
        <v>652.4</v>
      </c>
      <c r="I729" s="147">
        <v>649.4</v>
      </c>
    </row>
    <row r="730" spans="1:9" ht="78.75">
      <c r="A730" s="162" t="s">
        <v>146</v>
      </c>
      <c r="B730" s="163">
        <v>923</v>
      </c>
      <c r="C730" s="164">
        <v>1</v>
      </c>
      <c r="D730" s="164">
        <v>6</v>
      </c>
      <c r="E730" s="152" t="s">
        <v>616</v>
      </c>
      <c r="F730" s="153" t="s">
        <v>147</v>
      </c>
      <c r="G730" s="147">
        <v>616.9</v>
      </c>
      <c r="H730" s="147">
        <v>616.9</v>
      </c>
      <c r="I730" s="147">
        <v>616.9</v>
      </c>
    </row>
    <row r="731" spans="1:9" ht="31.5">
      <c r="A731" s="162" t="s">
        <v>132</v>
      </c>
      <c r="B731" s="163">
        <v>923</v>
      </c>
      <c r="C731" s="164">
        <v>1</v>
      </c>
      <c r="D731" s="164">
        <v>6</v>
      </c>
      <c r="E731" s="152" t="s">
        <v>616</v>
      </c>
      <c r="F731" s="153" t="s">
        <v>133</v>
      </c>
      <c r="G731" s="147">
        <v>32.5</v>
      </c>
      <c r="H731" s="147">
        <v>35.5</v>
      </c>
      <c r="I731" s="147">
        <v>32.5</v>
      </c>
    </row>
    <row r="732" spans="1:9" ht="172.5" customHeight="1">
      <c r="A732" s="162" t="s">
        <v>197</v>
      </c>
      <c r="B732" s="163">
        <v>923</v>
      </c>
      <c r="C732" s="164">
        <v>1</v>
      </c>
      <c r="D732" s="164">
        <v>6</v>
      </c>
      <c r="E732" s="152" t="s">
        <v>617</v>
      </c>
      <c r="F732" s="153" t="s">
        <v>125</v>
      </c>
      <c r="G732" s="147">
        <v>1699.3</v>
      </c>
      <c r="H732" s="147">
        <v>1167.9000000000001</v>
      </c>
      <c r="I732" s="147">
        <v>1307.5</v>
      </c>
    </row>
    <row r="733" spans="1:9" ht="78.75">
      <c r="A733" s="162" t="s">
        <v>146</v>
      </c>
      <c r="B733" s="163">
        <v>923</v>
      </c>
      <c r="C733" s="164">
        <v>1</v>
      </c>
      <c r="D733" s="164">
        <v>6</v>
      </c>
      <c r="E733" s="152" t="s">
        <v>617</v>
      </c>
      <c r="F733" s="153" t="s">
        <v>147</v>
      </c>
      <c r="G733" s="147">
        <v>1699.3</v>
      </c>
      <c r="H733" s="147">
        <v>1167.9000000000001</v>
      </c>
      <c r="I733" s="147">
        <v>1307.5</v>
      </c>
    </row>
    <row r="734" spans="1:9">
      <c r="A734" s="162" t="s">
        <v>649</v>
      </c>
      <c r="B734" s="163">
        <v>923</v>
      </c>
      <c r="C734" s="164">
        <v>7</v>
      </c>
      <c r="D734" s="164">
        <v>0</v>
      </c>
      <c r="E734" s="152" t="s">
        <v>125</v>
      </c>
      <c r="F734" s="153" t="s">
        <v>125</v>
      </c>
      <c r="G734" s="147">
        <v>10</v>
      </c>
      <c r="H734" s="147">
        <v>10</v>
      </c>
      <c r="I734" s="147">
        <v>0</v>
      </c>
    </row>
    <row r="735" spans="1:9" ht="31.5">
      <c r="A735" s="162" t="s">
        <v>139</v>
      </c>
      <c r="B735" s="163">
        <v>923</v>
      </c>
      <c r="C735" s="164">
        <v>7</v>
      </c>
      <c r="D735" s="164">
        <v>5</v>
      </c>
      <c r="E735" s="152" t="s">
        <v>125</v>
      </c>
      <c r="F735" s="153" t="s">
        <v>125</v>
      </c>
      <c r="G735" s="147">
        <v>10</v>
      </c>
      <c r="H735" s="147">
        <v>10</v>
      </c>
      <c r="I735" s="147">
        <v>0</v>
      </c>
    </row>
    <row r="736" spans="1:9">
      <c r="A736" s="162" t="s">
        <v>595</v>
      </c>
      <c r="B736" s="163">
        <v>923</v>
      </c>
      <c r="C736" s="164">
        <v>7</v>
      </c>
      <c r="D736" s="164">
        <v>5</v>
      </c>
      <c r="E736" s="152" t="s">
        <v>596</v>
      </c>
      <c r="F736" s="153" t="s">
        <v>125</v>
      </c>
      <c r="G736" s="147">
        <v>10</v>
      </c>
      <c r="H736" s="147">
        <v>10</v>
      </c>
      <c r="I736" s="147">
        <v>0</v>
      </c>
    </row>
    <row r="737" spans="1:9" ht="31.5" customHeight="1">
      <c r="A737" s="162" t="s">
        <v>607</v>
      </c>
      <c r="B737" s="163">
        <v>923</v>
      </c>
      <c r="C737" s="164">
        <v>7</v>
      </c>
      <c r="D737" s="164">
        <v>5</v>
      </c>
      <c r="E737" s="152" t="s">
        <v>608</v>
      </c>
      <c r="F737" s="153" t="s">
        <v>125</v>
      </c>
      <c r="G737" s="147">
        <v>10</v>
      </c>
      <c r="H737" s="147">
        <v>10</v>
      </c>
      <c r="I737" s="147">
        <v>0</v>
      </c>
    </row>
    <row r="738" spans="1:9" ht="31.5">
      <c r="A738" s="162" t="s">
        <v>613</v>
      </c>
      <c r="B738" s="163">
        <v>923</v>
      </c>
      <c r="C738" s="164">
        <v>7</v>
      </c>
      <c r="D738" s="164">
        <v>5</v>
      </c>
      <c r="E738" s="152" t="s">
        <v>614</v>
      </c>
      <c r="F738" s="153" t="s">
        <v>125</v>
      </c>
      <c r="G738" s="147">
        <v>10</v>
      </c>
      <c r="H738" s="147">
        <v>10</v>
      </c>
      <c r="I738" s="147">
        <v>0</v>
      </c>
    </row>
    <row r="739" spans="1:9" ht="31.5">
      <c r="A739" s="162" t="s">
        <v>137</v>
      </c>
      <c r="B739" s="163">
        <v>923</v>
      </c>
      <c r="C739" s="164">
        <v>7</v>
      </c>
      <c r="D739" s="164">
        <v>5</v>
      </c>
      <c r="E739" s="152" t="s">
        <v>615</v>
      </c>
      <c r="F739" s="153" t="s">
        <v>125</v>
      </c>
      <c r="G739" s="147">
        <v>10</v>
      </c>
      <c r="H739" s="147">
        <v>10</v>
      </c>
      <c r="I739" s="147">
        <v>0</v>
      </c>
    </row>
    <row r="740" spans="1:9" ht="31.5">
      <c r="A740" s="162" t="s">
        <v>132</v>
      </c>
      <c r="B740" s="163">
        <v>923</v>
      </c>
      <c r="C740" s="164">
        <v>7</v>
      </c>
      <c r="D740" s="164">
        <v>5</v>
      </c>
      <c r="E740" s="152" t="s">
        <v>615</v>
      </c>
      <c r="F740" s="153" t="s">
        <v>133</v>
      </c>
      <c r="G740" s="147">
        <v>10</v>
      </c>
      <c r="H740" s="147">
        <v>10</v>
      </c>
      <c r="I740" s="147">
        <v>0</v>
      </c>
    </row>
    <row r="741" spans="1:9">
      <c r="A741" s="191" t="s">
        <v>643</v>
      </c>
      <c r="B741" s="191"/>
      <c r="C741" s="191"/>
      <c r="D741" s="191"/>
      <c r="E741" s="191"/>
      <c r="F741" s="191"/>
      <c r="G741" s="145">
        <v>1805664</v>
      </c>
      <c r="H741" s="145">
        <v>1609666.4</v>
      </c>
      <c r="I741" s="145">
        <v>1556132</v>
      </c>
    </row>
    <row r="742" spans="1:9" ht="25.5" customHeight="1">
      <c r="A742" s="142"/>
      <c r="B742" s="155"/>
      <c r="C742" s="155"/>
      <c r="D742" s="155"/>
      <c r="E742" s="148"/>
      <c r="F742" s="148"/>
      <c r="G742" s="138"/>
      <c r="H742" s="138"/>
      <c r="I742" s="138"/>
    </row>
    <row r="743" spans="1:9" ht="11.25" customHeight="1">
      <c r="A743" s="141"/>
      <c r="B743" s="148"/>
      <c r="C743" s="148"/>
      <c r="D743" s="148"/>
      <c r="E743" s="148"/>
      <c r="F743" s="148"/>
      <c r="G743" s="138"/>
      <c r="H743" s="138"/>
      <c r="I743" s="138"/>
    </row>
    <row r="744" spans="1:9" s="160" customFormat="1" ht="18.75">
      <c r="A744" s="160" t="s">
        <v>2</v>
      </c>
      <c r="B744" s="168"/>
      <c r="C744" s="168"/>
      <c r="D744" s="168"/>
      <c r="E744" s="168"/>
      <c r="F744" s="168"/>
      <c r="H744" s="188" t="s">
        <v>0</v>
      </c>
      <c r="I744" s="188"/>
    </row>
  </sheetData>
  <autoFilter ref="A19:I741"/>
  <mergeCells count="6">
    <mergeCell ref="H744:I744"/>
    <mergeCell ref="A14:I14"/>
    <mergeCell ref="A17:A18"/>
    <mergeCell ref="B17:F17"/>
    <mergeCell ref="G17:I17"/>
    <mergeCell ref="A741:F741"/>
  </mergeCells>
  <pageMargins left="0.78740157480314965" right="0.39370078740157483" top="0.78740157480314965" bottom="0.78740157480314965" header="0.51181102362204722" footer="0.51181102362204722"/>
  <pageSetup paperSize="9" scale="70" fitToHeight="0" orientation="portrait" verticalDpi="0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J71"/>
  <sheetViews>
    <sheetView workbookViewId="0">
      <selection activeCell="O19" sqref="O19"/>
    </sheetView>
  </sheetViews>
  <sheetFormatPr defaultColWidth="9.140625" defaultRowHeight="12.75"/>
  <cols>
    <col min="1" max="1" width="56.140625" style="68" customWidth="1"/>
    <col min="2" max="2" width="7" style="85" bestFit="1" customWidth="1"/>
    <col min="3" max="3" width="9.5703125" style="85" customWidth="1"/>
    <col min="4" max="6" width="11.85546875" style="68" bestFit="1" customWidth="1"/>
    <col min="7" max="16384" width="9.140625" style="68"/>
  </cols>
  <sheetData>
    <row r="6" spans="1:10">
      <c r="A6" s="66"/>
      <c r="B6" s="67"/>
      <c r="C6" s="67"/>
      <c r="D6" s="66"/>
      <c r="E6" s="66"/>
      <c r="F6" s="66"/>
      <c r="G6" s="66"/>
      <c r="H6" s="66"/>
      <c r="I6" s="66"/>
      <c r="J6" s="66"/>
    </row>
    <row r="7" spans="1:10">
      <c r="A7" s="66"/>
      <c r="B7" s="67"/>
      <c r="C7" s="67"/>
      <c r="D7" s="66"/>
      <c r="E7" s="66"/>
      <c r="F7" s="66"/>
      <c r="G7" s="66"/>
      <c r="H7" s="66"/>
      <c r="I7" s="66"/>
      <c r="J7" s="66"/>
    </row>
    <row r="8" spans="1:10">
      <c r="A8" s="66"/>
      <c r="B8" s="67"/>
      <c r="C8" s="67"/>
      <c r="D8" s="66"/>
      <c r="E8" s="66"/>
      <c r="F8" s="66"/>
      <c r="G8" s="66"/>
      <c r="H8" s="66"/>
      <c r="I8" s="66"/>
      <c r="J8" s="66"/>
    </row>
    <row r="9" spans="1:10">
      <c r="A9" s="66"/>
      <c r="B9" s="67"/>
      <c r="C9" s="67"/>
      <c r="D9" s="66"/>
      <c r="E9" s="66"/>
      <c r="F9" s="66"/>
      <c r="G9" s="66"/>
      <c r="H9" s="66"/>
      <c r="I9" s="66"/>
      <c r="J9" s="66"/>
    </row>
    <row r="10" spans="1:10">
      <c r="A10" s="66"/>
      <c r="B10" s="67"/>
      <c r="C10" s="67"/>
      <c r="D10" s="66"/>
      <c r="E10" s="66"/>
      <c r="F10" s="66"/>
      <c r="G10" s="66"/>
      <c r="H10" s="66"/>
      <c r="I10" s="66"/>
      <c r="J10" s="66"/>
    </row>
    <row r="11" spans="1:10">
      <c r="A11" s="66"/>
      <c r="B11" s="67"/>
      <c r="C11" s="67"/>
      <c r="D11" s="66"/>
      <c r="E11" s="66"/>
      <c r="F11" s="66"/>
      <c r="G11" s="66"/>
      <c r="H11" s="66"/>
      <c r="I11" s="66"/>
      <c r="J11" s="66"/>
    </row>
    <row r="12" spans="1:10">
      <c r="A12" s="66"/>
      <c r="B12" s="67"/>
      <c r="C12" s="67"/>
      <c r="D12" s="66"/>
      <c r="E12" s="66"/>
      <c r="F12" s="66"/>
      <c r="G12" s="66"/>
      <c r="H12" s="66"/>
      <c r="I12" s="66"/>
      <c r="J12" s="66"/>
    </row>
    <row r="13" spans="1:10">
      <c r="A13" s="66"/>
      <c r="B13" s="67"/>
      <c r="C13" s="67"/>
      <c r="D13" s="66"/>
      <c r="E13" s="66"/>
      <c r="F13" s="66"/>
      <c r="G13" s="66"/>
      <c r="H13" s="66"/>
      <c r="I13" s="66"/>
      <c r="J13" s="66"/>
    </row>
    <row r="14" spans="1:10">
      <c r="A14" s="66"/>
      <c r="B14" s="67"/>
      <c r="C14" s="67"/>
      <c r="D14" s="66"/>
      <c r="E14" s="66"/>
      <c r="F14" s="66"/>
      <c r="G14" s="66"/>
      <c r="H14" s="66"/>
      <c r="I14" s="66"/>
      <c r="J14" s="66"/>
    </row>
    <row r="15" spans="1:10">
      <c r="A15" s="66"/>
      <c r="B15" s="67"/>
      <c r="C15" s="67"/>
      <c r="D15" s="66"/>
      <c r="E15" s="66"/>
      <c r="F15" s="66"/>
      <c r="G15" s="66"/>
      <c r="H15" s="66"/>
      <c r="I15" s="66"/>
      <c r="J15" s="66"/>
    </row>
    <row r="16" spans="1:10">
      <c r="A16" s="66"/>
      <c r="B16" s="67"/>
      <c r="C16" s="67"/>
      <c r="D16" s="66"/>
      <c r="E16" s="66"/>
      <c r="F16" s="66"/>
      <c r="G16" s="66"/>
      <c r="H16" s="66"/>
      <c r="I16" s="66"/>
      <c r="J16" s="66"/>
    </row>
    <row r="17" spans="1:10" ht="37.5" customHeight="1">
      <c r="A17" s="193" t="s">
        <v>669</v>
      </c>
      <c r="B17" s="193"/>
      <c r="C17" s="193"/>
      <c r="D17" s="193"/>
      <c r="E17" s="193"/>
      <c r="F17" s="193"/>
      <c r="G17" s="69"/>
      <c r="H17" s="69"/>
      <c r="I17" s="69"/>
      <c r="J17" s="69"/>
    </row>
    <row r="18" spans="1:10" ht="15.75">
      <c r="A18" s="70"/>
      <c r="B18" s="71"/>
      <c r="C18" s="71"/>
      <c r="D18" s="72"/>
      <c r="E18" s="72"/>
      <c r="F18" s="72"/>
      <c r="G18" s="133"/>
      <c r="H18" s="133"/>
      <c r="I18" s="133"/>
      <c r="J18" s="133"/>
    </row>
    <row r="19" spans="1:10" ht="15.75">
      <c r="A19" s="73"/>
      <c r="B19" s="71"/>
      <c r="C19" s="71"/>
      <c r="D19" s="72"/>
      <c r="E19" s="72"/>
      <c r="F19" s="72"/>
      <c r="G19" s="133"/>
      <c r="H19" s="133"/>
      <c r="I19" s="133"/>
      <c r="J19" s="133"/>
    </row>
    <row r="20" spans="1:10" ht="15">
      <c r="A20" s="182" t="s">
        <v>114</v>
      </c>
      <c r="B20" s="182" t="s">
        <v>115</v>
      </c>
      <c r="C20" s="182"/>
      <c r="D20" s="194" t="s">
        <v>670</v>
      </c>
      <c r="E20" s="195"/>
      <c r="F20" s="196"/>
      <c r="G20" s="133"/>
      <c r="H20" s="133"/>
      <c r="I20" s="133"/>
      <c r="J20" s="133"/>
    </row>
    <row r="21" spans="1:10" ht="18.75" customHeight="1">
      <c r="A21" s="182"/>
      <c r="B21" s="109" t="s">
        <v>646</v>
      </c>
      <c r="C21" s="109" t="s">
        <v>647</v>
      </c>
      <c r="D21" s="109" t="s">
        <v>120</v>
      </c>
      <c r="E21" s="74" t="s">
        <v>121</v>
      </c>
      <c r="F21" s="74" t="s">
        <v>122</v>
      </c>
      <c r="G21" s="133"/>
      <c r="H21" s="133"/>
      <c r="I21" s="133"/>
      <c r="J21" s="133"/>
    </row>
    <row r="22" spans="1:10" ht="15">
      <c r="A22" s="65">
        <v>1</v>
      </c>
      <c r="B22" s="65">
        <v>2</v>
      </c>
      <c r="C22" s="65">
        <v>3</v>
      </c>
      <c r="D22" s="65">
        <v>4</v>
      </c>
      <c r="E22" s="75">
        <v>5</v>
      </c>
      <c r="F22" s="75">
        <v>6</v>
      </c>
      <c r="G22" s="133"/>
      <c r="H22" s="133"/>
      <c r="I22" s="133"/>
      <c r="J22" s="133"/>
    </row>
    <row r="23" spans="1:10" s="80" customFormat="1" ht="15.75">
      <c r="A23" s="76" t="s">
        <v>654</v>
      </c>
      <c r="B23" s="77">
        <v>1</v>
      </c>
      <c r="C23" s="77"/>
      <c r="D23" s="78">
        <f>SUM(D24:D31)</f>
        <v>216702.2</v>
      </c>
      <c r="E23" s="78">
        <f>SUM(E24:E31)</f>
        <v>214099.5</v>
      </c>
      <c r="F23" s="78">
        <f>F24+F25+F26+F27+F28+F29+F30+F31</f>
        <v>213760</v>
      </c>
      <c r="G23" s="79"/>
      <c r="H23" s="79"/>
      <c r="I23" s="79"/>
      <c r="J23" s="79"/>
    </row>
    <row r="24" spans="1:10" ht="31.5" customHeight="1">
      <c r="A24" s="81" t="s">
        <v>432</v>
      </c>
      <c r="B24" s="82">
        <v>1</v>
      </c>
      <c r="C24" s="82">
        <v>2</v>
      </c>
      <c r="D24" s="83">
        <v>4547.8999999999996</v>
      </c>
      <c r="E24" s="83">
        <v>3189.1</v>
      </c>
      <c r="F24" s="83">
        <v>3588.9</v>
      </c>
      <c r="G24" s="133"/>
      <c r="H24" s="133"/>
      <c r="I24" s="133"/>
      <c r="J24" s="133"/>
    </row>
    <row r="25" spans="1:10" ht="45.75" customHeight="1">
      <c r="A25" s="81" t="s">
        <v>602</v>
      </c>
      <c r="B25" s="82">
        <v>1</v>
      </c>
      <c r="C25" s="82">
        <v>3</v>
      </c>
      <c r="D25" s="83">
        <v>3374</v>
      </c>
      <c r="E25" s="83">
        <v>1824.3</v>
      </c>
      <c r="F25" s="83">
        <v>2033.3</v>
      </c>
      <c r="G25" s="133"/>
      <c r="H25" s="133"/>
      <c r="I25" s="133"/>
      <c r="J25" s="133"/>
    </row>
    <row r="26" spans="1:10" ht="63">
      <c r="A26" s="81" t="s">
        <v>314</v>
      </c>
      <c r="B26" s="82">
        <v>1</v>
      </c>
      <c r="C26" s="82">
        <v>4</v>
      </c>
      <c r="D26" s="83">
        <v>68451.100000000006</v>
      </c>
      <c r="E26" s="83">
        <v>48450.7</v>
      </c>
      <c r="F26" s="83">
        <v>53283.8</v>
      </c>
    </row>
    <row r="27" spans="1:10" ht="15.75">
      <c r="A27" s="81" t="s">
        <v>437</v>
      </c>
      <c r="B27" s="82">
        <v>1</v>
      </c>
      <c r="C27" s="82">
        <v>5</v>
      </c>
      <c r="D27" s="83">
        <v>2.2999999999999998</v>
      </c>
      <c r="E27" s="83">
        <v>2.6</v>
      </c>
      <c r="F27" s="83">
        <v>2.2999999999999998</v>
      </c>
    </row>
    <row r="28" spans="1:10" ht="47.25">
      <c r="A28" s="81" t="s">
        <v>337</v>
      </c>
      <c r="B28" s="82">
        <v>1</v>
      </c>
      <c r="C28" s="82">
        <v>6</v>
      </c>
      <c r="D28" s="83">
        <v>23804.9</v>
      </c>
      <c r="E28" s="83">
        <v>16717.099999999999</v>
      </c>
      <c r="F28" s="83">
        <v>18283.7</v>
      </c>
    </row>
    <row r="29" spans="1:10" ht="15.75">
      <c r="A29" s="81" t="s">
        <v>622</v>
      </c>
      <c r="B29" s="82">
        <v>1</v>
      </c>
      <c r="C29" s="82">
        <v>7</v>
      </c>
      <c r="D29" s="83">
        <v>700</v>
      </c>
      <c r="E29" s="83">
        <v>4000</v>
      </c>
      <c r="F29" s="83">
        <v>0</v>
      </c>
    </row>
    <row r="30" spans="1:10" ht="15.75">
      <c r="A30" s="81" t="s">
        <v>629</v>
      </c>
      <c r="B30" s="82">
        <v>1</v>
      </c>
      <c r="C30" s="82">
        <v>11</v>
      </c>
      <c r="D30" s="83">
        <v>300</v>
      </c>
      <c r="E30" s="83">
        <v>300</v>
      </c>
      <c r="F30" s="83">
        <v>300</v>
      </c>
    </row>
    <row r="31" spans="1:10" ht="15.75">
      <c r="A31" s="81" t="s">
        <v>278</v>
      </c>
      <c r="B31" s="82">
        <v>1</v>
      </c>
      <c r="C31" s="82">
        <v>13</v>
      </c>
      <c r="D31" s="83">
        <v>115522</v>
      </c>
      <c r="E31" s="83">
        <v>139615.70000000001</v>
      </c>
      <c r="F31" s="83">
        <v>136268</v>
      </c>
    </row>
    <row r="32" spans="1:10" s="80" customFormat="1" ht="15.75">
      <c r="A32" s="76" t="s">
        <v>663</v>
      </c>
      <c r="B32" s="77">
        <v>2</v>
      </c>
      <c r="C32" s="77"/>
      <c r="D32" s="78">
        <f>D33</f>
        <v>1003.1</v>
      </c>
      <c r="E32" s="78">
        <f t="shared" ref="E32:F32" si="0">E33</f>
        <v>44</v>
      </c>
      <c r="F32" s="78">
        <f t="shared" si="0"/>
        <v>44</v>
      </c>
    </row>
    <row r="33" spans="1:6" ht="15.75">
      <c r="A33" s="81" t="s">
        <v>634</v>
      </c>
      <c r="B33" s="82">
        <v>2</v>
      </c>
      <c r="C33" s="82">
        <v>4</v>
      </c>
      <c r="D33" s="83">
        <v>1003.1</v>
      </c>
      <c r="E33" s="83">
        <v>44</v>
      </c>
      <c r="F33" s="83">
        <v>44</v>
      </c>
    </row>
    <row r="34" spans="1:6" s="80" customFormat="1" ht="31.5">
      <c r="A34" s="76" t="s">
        <v>666</v>
      </c>
      <c r="B34" s="77">
        <v>3</v>
      </c>
      <c r="C34" s="77"/>
      <c r="D34" s="78">
        <f>D35</f>
        <v>8219.2000000000007</v>
      </c>
      <c r="E34" s="78">
        <f t="shared" ref="E34:F34" si="1">E35</f>
        <v>6125.8</v>
      </c>
      <c r="F34" s="78">
        <f t="shared" si="1"/>
        <v>6846</v>
      </c>
    </row>
    <row r="35" spans="1:6" ht="31.5">
      <c r="A35" s="81" t="s">
        <v>491</v>
      </c>
      <c r="B35" s="82">
        <v>3</v>
      </c>
      <c r="C35" s="82">
        <v>14</v>
      </c>
      <c r="D35" s="83">
        <v>8219.2000000000007</v>
      </c>
      <c r="E35" s="83">
        <v>6125.8</v>
      </c>
      <c r="F35" s="83">
        <v>6846</v>
      </c>
    </row>
    <row r="36" spans="1:6" s="80" customFormat="1" ht="15.75">
      <c r="A36" s="76" t="s">
        <v>658</v>
      </c>
      <c r="B36" s="77">
        <v>4</v>
      </c>
      <c r="C36" s="77"/>
      <c r="D36" s="78">
        <f>D37+D38+D39</f>
        <v>3111.5</v>
      </c>
      <c r="E36" s="78">
        <f>E37+E38+E39</f>
        <v>2303</v>
      </c>
      <c r="F36" s="78">
        <f>F37+F38+F39</f>
        <v>2328</v>
      </c>
    </row>
    <row r="37" spans="1:6" ht="15.75">
      <c r="A37" s="81" t="s">
        <v>305</v>
      </c>
      <c r="B37" s="82">
        <v>4</v>
      </c>
      <c r="C37" s="82">
        <v>5</v>
      </c>
      <c r="D37" s="83">
        <v>1706.2</v>
      </c>
      <c r="E37" s="83">
        <v>1706.2</v>
      </c>
      <c r="F37" s="83">
        <v>1706.2</v>
      </c>
    </row>
    <row r="38" spans="1:6" ht="15.75">
      <c r="A38" s="81" t="s">
        <v>464</v>
      </c>
      <c r="B38" s="82">
        <v>4</v>
      </c>
      <c r="C38" s="82">
        <v>9</v>
      </c>
      <c r="D38" s="83">
        <v>685.3</v>
      </c>
      <c r="E38" s="83">
        <v>446.8</v>
      </c>
      <c r="F38" s="83">
        <v>471.8</v>
      </c>
    </row>
    <row r="39" spans="1:6" ht="15.75">
      <c r="A39" s="81" t="s">
        <v>328</v>
      </c>
      <c r="B39" s="82">
        <v>4</v>
      </c>
      <c r="C39" s="82">
        <v>12</v>
      </c>
      <c r="D39" s="83">
        <v>720</v>
      </c>
      <c r="E39" s="83">
        <v>150</v>
      </c>
      <c r="F39" s="83">
        <v>150</v>
      </c>
    </row>
    <row r="40" spans="1:6" s="80" customFormat="1" ht="15.75">
      <c r="A40" s="76" t="s">
        <v>659</v>
      </c>
      <c r="B40" s="77">
        <v>5</v>
      </c>
      <c r="C40" s="77"/>
      <c r="D40" s="78">
        <f>D41+D42</f>
        <v>10282.699999999999</v>
      </c>
      <c r="E40" s="78">
        <f>E41+E42</f>
        <v>7309.7</v>
      </c>
      <c r="F40" s="78">
        <f t="shared" ref="F40" si="2">F41+F42</f>
        <v>8026.2</v>
      </c>
    </row>
    <row r="41" spans="1:6" ht="15.75">
      <c r="A41" s="81" t="s">
        <v>378</v>
      </c>
      <c r="B41" s="82">
        <v>5</v>
      </c>
      <c r="C41" s="82">
        <v>1</v>
      </c>
      <c r="D41" s="83">
        <v>3.9</v>
      </c>
      <c r="E41" s="83">
        <v>3.9</v>
      </c>
      <c r="F41" s="83">
        <v>3.9</v>
      </c>
    </row>
    <row r="42" spans="1:6" ht="31.5">
      <c r="A42" s="81" t="s">
        <v>320</v>
      </c>
      <c r="B42" s="82">
        <v>5</v>
      </c>
      <c r="C42" s="82">
        <v>5</v>
      </c>
      <c r="D42" s="83">
        <v>10278.799999999999</v>
      </c>
      <c r="E42" s="83">
        <v>7305.8</v>
      </c>
      <c r="F42" s="83">
        <v>8022.3</v>
      </c>
    </row>
    <row r="43" spans="1:6" s="80" customFormat="1" ht="15.75">
      <c r="A43" s="76" t="s">
        <v>667</v>
      </c>
      <c r="B43" s="77">
        <v>6</v>
      </c>
      <c r="C43" s="77"/>
      <c r="D43" s="78">
        <f>D44</f>
        <v>2043.6</v>
      </c>
      <c r="E43" s="78">
        <f t="shared" ref="E43" si="3">E44</f>
        <v>1089.8</v>
      </c>
      <c r="F43" s="78">
        <f>F44</f>
        <v>19906.8</v>
      </c>
    </row>
    <row r="44" spans="1:6" ht="15.75">
      <c r="A44" s="81" t="s">
        <v>298</v>
      </c>
      <c r="B44" s="82">
        <v>6</v>
      </c>
      <c r="C44" s="82">
        <v>5</v>
      </c>
      <c r="D44" s="83">
        <v>2043.6</v>
      </c>
      <c r="E44" s="83">
        <v>1089.8</v>
      </c>
      <c r="F44" s="83">
        <v>19906.8</v>
      </c>
    </row>
    <row r="45" spans="1:6" s="80" customFormat="1" ht="15.75">
      <c r="A45" s="76" t="s">
        <v>649</v>
      </c>
      <c r="B45" s="77">
        <v>7</v>
      </c>
      <c r="C45" s="77"/>
      <c r="D45" s="78">
        <f>SUM(D46:D51)</f>
        <v>1239280.5</v>
      </c>
      <c r="E45" s="78">
        <f>SUM(E46:E51)</f>
        <v>1113672.4000000001</v>
      </c>
      <c r="F45" s="78">
        <f>F46+F47+F48+F49+F50+F51</f>
        <v>1104448.5999999999</v>
      </c>
    </row>
    <row r="46" spans="1:6" ht="15.75">
      <c r="A46" s="81" t="s">
        <v>134</v>
      </c>
      <c r="B46" s="82">
        <v>7</v>
      </c>
      <c r="C46" s="82">
        <v>1</v>
      </c>
      <c r="D46" s="83">
        <v>300045.40000000002</v>
      </c>
      <c r="E46" s="83">
        <v>263217.90000000002</v>
      </c>
      <c r="F46" s="83">
        <v>261253.6</v>
      </c>
    </row>
    <row r="47" spans="1:6" ht="15.75">
      <c r="A47" s="81" t="s">
        <v>153</v>
      </c>
      <c r="B47" s="82">
        <v>7</v>
      </c>
      <c r="C47" s="82">
        <v>2</v>
      </c>
      <c r="D47" s="83">
        <v>823249.6</v>
      </c>
      <c r="E47" s="83">
        <v>760839.9</v>
      </c>
      <c r="F47" s="83">
        <v>744634.6</v>
      </c>
    </row>
    <row r="48" spans="1:6" ht="15.75">
      <c r="A48" s="81" t="s">
        <v>194</v>
      </c>
      <c r="B48" s="82">
        <v>7</v>
      </c>
      <c r="C48" s="82">
        <v>3</v>
      </c>
      <c r="D48" s="83">
        <v>79033.8</v>
      </c>
      <c r="E48" s="83">
        <v>62602.1</v>
      </c>
      <c r="F48" s="83">
        <v>69693.899999999994</v>
      </c>
    </row>
    <row r="49" spans="1:6" ht="31.5">
      <c r="A49" s="81" t="s">
        <v>139</v>
      </c>
      <c r="B49" s="82">
        <v>7</v>
      </c>
      <c r="C49" s="82">
        <v>5</v>
      </c>
      <c r="D49" s="83">
        <v>494.5</v>
      </c>
      <c r="E49" s="83">
        <v>354</v>
      </c>
      <c r="F49" s="83">
        <v>328</v>
      </c>
    </row>
    <row r="50" spans="1:6" ht="15.75">
      <c r="A50" s="81" t="s">
        <v>501</v>
      </c>
      <c r="B50" s="82">
        <v>7</v>
      </c>
      <c r="C50" s="82">
        <v>7</v>
      </c>
      <c r="D50" s="83">
        <v>256</v>
      </c>
      <c r="E50" s="83">
        <v>250</v>
      </c>
      <c r="F50" s="83">
        <v>250</v>
      </c>
    </row>
    <row r="51" spans="1:6" ht="15.75">
      <c r="A51" s="81" t="s">
        <v>206</v>
      </c>
      <c r="B51" s="82">
        <v>7</v>
      </c>
      <c r="C51" s="82">
        <v>9</v>
      </c>
      <c r="D51" s="83">
        <v>36201.199999999997</v>
      </c>
      <c r="E51" s="83">
        <v>26408.5</v>
      </c>
      <c r="F51" s="83">
        <v>28288.5</v>
      </c>
    </row>
    <row r="52" spans="1:6" s="80" customFormat="1" ht="15.75">
      <c r="A52" s="76" t="s">
        <v>650</v>
      </c>
      <c r="B52" s="77">
        <v>8</v>
      </c>
      <c r="C52" s="77"/>
      <c r="D52" s="78">
        <f>D53+D54</f>
        <v>132996</v>
      </c>
      <c r="E52" s="78">
        <f>E53+E54</f>
        <v>105291.2</v>
      </c>
      <c r="F52" s="78">
        <f>F53+F54</f>
        <v>46566.400000000001</v>
      </c>
    </row>
    <row r="53" spans="1:6" ht="15.75">
      <c r="A53" s="81" t="s">
        <v>238</v>
      </c>
      <c r="B53" s="82">
        <v>8</v>
      </c>
      <c r="C53" s="82">
        <v>1</v>
      </c>
      <c r="D53" s="83">
        <v>130422.2</v>
      </c>
      <c r="E53" s="83">
        <v>103480.7</v>
      </c>
      <c r="F53" s="83">
        <v>44525.9</v>
      </c>
    </row>
    <row r="54" spans="1:6" ht="15.75">
      <c r="A54" s="81" t="s">
        <v>270</v>
      </c>
      <c r="B54" s="82">
        <v>8</v>
      </c>
      <c r="C54" s="82">
        <v>4</v>
      </c>
      <c r="D54" s="83">
        <v>2573.8000000000002</v>
      </c>
      <c r="E54" s="83">
        <v>1810.5</v>
      </c>
      <c r="F54" s="83">
        <v>2040.5</v>
      </c>
    </row>
    <row r="55" spans="1:6" s="80" customFormat="1" ht="15.75">
      <c r="A55" s="76" t="s">
        <v>652</v>
      </c>
      <c r="B55" s="77">
        <v>10</v>
      </c>
      <c r="C55" s="77"/>
      <c r="D55" s="78">
        <f>SUM(D56:D59)</f>
        <v>23112.1</v>
      </c>
      <c r="E55" s="78">
        <f>SUM(E56:E59)</f>
        <v>22003.300000000003</v>
      </c>
      <c r="F55" s="78">
        <f>SUM(F56:F59)</f>
        <v>22323.800000000003</v>
      </c>
    </row>
    <row r="56" spans="1:6" ht="15.75">
      <c r="A56" s="81" t="s">
        <v>414</v>
      </c>
      <c r="B56" s="82">
        <v>10</v>
      </c>
      <c r="C56" s="82">
        <v>1</v>
      </c>
      <c r="D56" s="83">
        <v>8018</v>
      </c>
      <c r="E56" s="83">
        <v>8038.7</v>
      </c>
      <c r="F56" s="83">
        <v>8360.2000000000007</v>
      </c>
    </row>
    <row r="57" spans="1:6" ht="15.75">
      <c r="A57" s="81" t="s">
        <v>533</v>
      </c>
      <c r="B57" s="82">
        <v>10</v>
      </c>
      <c r="C57" s="82">
        <v>3</v>
      </c>
      <c r="D57" s="83">
        <v>1656.5</v>
      </c>
      <c r="E57" s="83">
        <v>527</v>
      </c>
      <c r="F57" s="83">
        <v>526</v>
      </c>
    </row>
    <row r="58" spans="1:6" ht="15.75">
      <c r="A58" s="81" t="s">
        <v>173</v>
      </c>
      <c r="B58" s="82">
        <v>10</v>
      </c>
      <c r="C58" s="82">
        <v>4</v>
      </c>
      <c r="D58" s="83">
        <v>13237.6</v>
      </c>
      <c r="E58" s="83">
        <v>13237.6</v>
      </c>
      <c r="F58" s="83">
        <v>13237.6</v>
      </c>
    </row>
    <row r="59" spans="1:6" ht="15.75">
      <c r="A59" s="81" t="s">
        <v>578</v>
      </c>
      <c r="B59" s="82">
        <v>10</v>
      </c>
      <c r="C59" s="82">
        <v>6</v>
      </c>
      <c r="D59" s="83">
        <v>200</v>
      </c>
      <c r="E59" s="83">
        <v>200</v>
      </c>
      <c r="F59" s="83">
        <v>200</v>
      </c>
    </row>
    <row r="60" spans="1:6" s="80" customFormat="1" ht="15.75">
      <c r="A60" s="76" t="s">
        <v>664</v>
      </c>
      <c r="B60" s="77">
        <v>11</v>
      </c>
      <c r="C60" s="77"/>
      <c r="D60" s="78">
        <f>D61</f>
        <v>9056.7999999999993</v>
      </c>
      <c r="E60" s="78">
        <f t="shared" ref="E60" si="4">E61</f>
        <v>8104.4</v>
      </c>
      <c r="F60" s="78">
        <f>F61</f>
        <v>784.9</v>
      </c>
    </row>
    <row r="61" spans="1:6" ht="15.75">
      <c r="A61" s="81" t="s">
        <v>510</v>
      </c>
      <c r="B61" s="82">
        <v>11</v>
      </c>
      <c r="C61" s="82">
        <v>1</v>
      </c>
      <c r="D61" s="83">
        <v>9056.7999999999993</v>
      </c>
      <c r="E61" s="83">
        <v>8104.4</v>
      </c>
      <c r="F61" s="83">
        <v>784.9</v>
      </c>
    </row>
    <row r="62" spans="1:6" s="80" customFormat="1" ht="15.75">
      <c r="A62" s="76" t="s">
        <v>660</v>
      </c>
      <c r="B62" s="77">
        <v>12</v>
      </c>
      <c r="C62" s="77"/>
      <c r="D62" s="78">
        <f>D63</f>
        <v>3750</v>
      </c>
      <c r="E62" s="78">
        <f t="shared" ref="E62" si="5">E63</f>
        <v>3750</v>
      </c>
      <c r="F62" s="78">
        <f>F63</f>
        <v>3750</v>
      </c>
    </row>
    <row r="63" spans="1:6" ht="15.75">
      <c r="A63" s="81" t="s">
        <v>392</v>
      </c>
      <c r="B63" s="82">
        <v>12</v>
      </c>
      <c r="C63" s="82">
        <v>2</v>
      </c>
      <c r="D63" s="83">
        <v>3750</v>
      </c>
      <c r="E63" s="83">
        <v>3750</v>
      </c>
      <c r="F63" s="83">
        <v>3750</v>
      </c>
    </row>
    <row r="64" spans="1:6" s="80" customFormat="1" ht="31.5">
      <c r="A64" s="76" t="s">
        <v>655</v>
      </c>
      <c r="B64" s="77">
        <v>13</v>
      </c>
      <c r="C64" s="77"/>
      <c r="D64" s="78">
        <f>D65</f>
        <v>0</v>
      </c>
      <c r="E64" s="78">
        <f>E65</f>
        <v>172.1</v>
      </c>
      <c r="F64" s="78">
        <f>F65</f>
        <v>367.8</v>
      </c>
    </row>
    <row r="65" spans="1:6" ht="31.5">
      <c r="A65" s="81" t="s">
        <v>348</v>
      </c>
      <c r="B65" s="82">
        <v>13</v>
      </c>
      <c r="C65" s="82">
        <v>1</v>
      </c>
      <c r="D65" s="83">
        <v>0</v>
      </c>
      <c r="E65" s="83">
        <v>172.1</v>
      </c>
      <c r="F65" s="83">
        <v>367.8</v>
      </c>
    </row>
    <row r="66" spans="1:6" s="80" customFormat="1" ht="47.25">
      <c r="A66" s="76" t="s">
        <v>656</v>
      </c>
      <c r="B66" s="77">
        <v>14</v>
      </c>
      <c r="C66" s="77"/>
      <c r="D66" s="78">
        <f>D67+D68</f>
        <v>156106.29999999999</v>
      </c>
      <c r="E66" s="78">
        <f>E67+E68</f>
        <v>125701.2</v>
      </c>
      <c r="F66" s="78">
        <f>F67+F68</f>
        <v>126979.5</v>
      </c>
    </row>
    <row r="67" spans="1:6" ht="47.25">
      <c r="A67" s="81" t="s">
        <v>357</v>
      </c>
      <c r="B67" s="82">
        <v>14</v>
      </c>
      <c r="C67" s="82">
        <v>1</v>
      </c>
      <c r="D67" s="83">
        <v>141971.29999999999</v>
      </c>
      <c r="E67" s="83">
        <v>116701.2</v>
      </c>
      <c r="F67" s="83">
        <v>117979.5</v>
      </c>
    </row>
    <row r="68" spans="1:6" ht="15.75">
      <c r="A68" s="81" t="s">
        <v>360</v>
      </c>
      <c r="B68" s="82">
        <v>14</v>
      </c>
      <c r="C68" s="82">
        <v>3</v>
      </c>
      <c r="D68" s="83">
        <v>14135</v>
      </c>
      <c r="E68" s="83">
        <v>9000</v>
      </c>
      <c r="F68" s="83">
        <v>9000</v>
      </c>
    </row>
    <row r="69" spans="1:6" s="80" customFormat="1" ht="15.75">
      <c r="A69" s="197" t="s">
        <v>643</v>
      </c>
      <c r="B69" s="198"/>
      <c r="C69" s="199"/>
      <c r="D69" s="78">
        <f>D23+D32+D34+D36+D40+D45+D52+D55+D60+D62+D66+D43</f>
        <v>1805664.0000000002</v>
      </c>
      <c r="E69" s="78">
        <f>E23+E32+E34+E36+E40+E45+E52+E55+E60+E62+E66+E43+E64</f>
        <v>1609666.4000000001</v>
      </c>
      <c r="F69" s="78">
        <f>F23+F32+F34+F36+F40+F45+F52+F55+F60+F62+F66+F43+F64</f>
        <v>1556131.9999999998</v>
      </c>
    </row>
    <row r="71" spans="1:6" ht="15.75">
      <c r="A71" s="84" t="s">
        <v>671</v>
      </c>
      <c r="B71" s="71"/>
      <c r="C71" s="134"/>
      <c r="D71" s="133"/>
      <c r="E71" s="192" t="s">
        <v>0</v>
      </c>
      <c r="F71" s="192"/>
    </row>
  </sheetData>
  <mergeCells count="6">
    <mergeCell ref="E71:F71"/>
    <mergeCell ref="A17:F17"/>
    <mergeCell ref="A20:A21"/>
    <mergeCell ref="B20:C20"/>
    <mergeCell ref="D20:F20"/>
    <mergeCell ref="A69:C69"/>
  </mergeCells>
  <pageMargins left="1.1811023622047245" right="0.39370078740157483" top="0.78740157480314965" bottom="0.78740157480314965" header="0.31496062992125984" footer="0.31496062992125984"/>
  <pageSetup paperSize="9" scale="75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topLeftCell="C1" workbookViewId="0">
      <selection activeCell="E6" sqref="E6"/>
    </sheetView>
  </sheetViews>
  <sheetFormatPr defaultColWidth="37.5703125" defaultRowHeight="55.5" customHeight="1"/>
  <cols>
    <col min="1" max="1" width="41.85546875" style="112" customWidth="1"/>
    <col min="2" max="2" width="19.5703125" style="112" customWidth="1"/>
    <col min="3" max="3" width="15.7109375" style="112" customWidth="1"/>
    <col min="4" max="4" width="14.5703125" style="112" customWidth="1"/>
    <col min="5" max="5" width="19.85546875" style="112" customWidth="1"/>
    <col min="6" max="6" width="15.28515625" style="112" customWidth="1"/>
    <col min="7" max="7" width="14.85546875" style="112" customWidth="1"/>
    <col min="8" max="8" width="19.42578125" style="112" customWidth="1"/>
    <col min="9" max="9" width="14.28515625" style="112" customWidth="1"/>
    <col min="10" max="10" width="17.5703125" style="112" customWidth="1"/>
    <col min="11" max="11" width="19.85546875" style="112" customWidth="1"/>
    <col min="12" max="16384" width="37.5703125" style="112"/>
  </cols>
  <sheetData>
    <row r="1" spans="1:11" s="108" customFormat="1" ht="15">
      <c r="D1" s="107"/>
      <c r="E1" s="107"/>
    </row>
    <row r="2" spans="1:11" s="108" customFormat="1" ht="15">
      <c r="D2" s="107"/>
      <c r="E2" s="107"/>
    </row>
    <row r="3" spans="1:11" s="108" customFormat="1" ht="15">
      <c r="D3" s="107"/>
      <c r="E3" s="107"/>
    </row>
    <row r="4" spans="1:11" s="108" customFormat="1" ht="15">
      <c r="D4" s="107"/>
      <c r="E4" s="107"/>
    </row>
    <row r="5" spans="1:11" s="108" customFormat="1" ht="15">
      <c r="D5" s="107"/>
      <c r="E5" s="107"/>
    </row>
    <row r="6" spans="1:11" s="108" customFormat="1" ht="15">
      <c r="D6" s="107"/>
      <c r="E6" s="107"/>
    </row>
    <row r="7" spans="1:11" s="108" customFormat="1" ht="15">
      <c r="D7" s="107"/>
      <c r="E7" s="107"/>
    </row>
    <row r="8" spans="1:11" s="108" customFormat="1" ht="15">
      <c r="D8" s="107"/>
      <c r="E8" s="107"/>
    </row>
    <row r="9" spans="1:11" s="108" customFormat="1" ht="15">
      <c r="D9" s="107"/>
      <c r="E9" s="107"/>
    </row>
    <row r="10" spans="1:11" s="108" customFormat="1" ht="15">
      <c r="D10" s="107"/>
      <c r="E10" s="107"/>
    </row>
    <row r="11" spans="1:11" s="108" customFormat="1" ht="15">
      <c r="D11" s="107"/>
      <c r="E11" s="107"/>
    </row>
    <row r="12" spans="1:11" s="108" customFormat="1" ht="15">
      <c r="D12" s="107"/>
      <c r="E12" s="107"/>
    </row>
    <row r="13" spans="1:11" s="108" customFormat="1" ht="15">
      <c r="D13" s="107"/>
      <c r="E13" s="107"/>
    </row>
    <row r="14" spans="1:11" s="108" customFormat="1" ht="34.9" customHeight="1">
      <c r="D14" s="107"/>
      <c r="E14" s="107"/>
    </row>
    <row r="15" spans="1:11" ht="49.9" customHeight="1">
      <c r="A15" s="200" t="s">
        <v>802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ht="21" customHeight="1">
      <c r="A16" s="113"/>
      <c r="B16" s="113"/>
      <c r="C16" s="113"/>
      <c r="D16" s="113"/>
      <c r="E16" s="113"/>
      <c r="F16" s="113"/>
      <c r="G16" s="113"/>
      <c r="H16" s="113"/>
      <c r="K16" s="114" t="s">
        <v>737</v>
      </c>
    </row>
    <row r="17" spans="1:11" ht="71.25" customHeight="1">
      <c r="A17" s="115" t="s">
        <v>738</v>
      </c>
      <c r="B17" s="116" t="s">
        <v>739</v>
      </c>
      <c r="C17" s="117" t="s">
        <v>740</v>
      </c>
      <c r="D17" s="117" t="s">
        <v>741</v>
      </c>
      <c r="E17" s="116" t="s">
        <v>742</v>
      </c>
      <c r="F17" s="117" t="s">
        <v>743</v>
      </c>
      <c r="G17" s="117" t="s">
        <v>744</v>
      </c>
      <c r="H17" s="116" t="s">
        <v>745</v>
      </c>
      <c r="I17" s="117" t="s">
        <v>746</v>
      </c>
      <c r="J17" s="117" t="s">
        <v>747</v>
      </c>
      <c r="K17" s="116" t="s">
        <v>748</v>
      </c>
    </row>
    <row r="18" spans="1:11" ht="30" customHeight="1">
      <c r="A18" s="118" t="s">
        <v>749</v>
      </c>
      <c r="B18" s="119">
        <f>B20+B22</f>
        <v>0</v>
      </c>
      <c r="C18" s="120">
        <f>C20</f>
        <v>12214.571970000001</v>
      </c>
      <c r="D18" s="119">
        <f t="shared" ref="D18:G18" si="0">D20+D22</f>
        <v>0</v>
      </c>
      <c r="E18" s="121">
        <f>B18+C18-D18</f>
        <v>12214.571970000001</v>
      </c>
      <c r="F18" s="120">
        <f t="shared" si="0"/>
        <v>27090.179370000002</v>
      </c>
      <c r="G18" s="120">
        <f t="shared" si="0"/>
        <v>12214.571970000001</v>
      </c>
      <c r="H18" s="122">
        <f>E18+F18-G18</f>
        <v>27090.179370000002</v>
      </c>
      <c r="I18" s="123">
        <f>I20</f>
        <v>42786.82877</v>
      </c>
      <c r="J18" s="123">
        <f>J20</f>
        <v>27090.179370000002</v>
      </c>
      <c r="K18" s="124">
        <f>H18+I18-J18</f>
        <v>42786.828770000007</v>
      </c>
    </row>
    <row r="19" spans="1:11" ht="28.9" customHeight="1">
      <c r="A19" s="119" t="s">
        <v>750</v>
      </c>
      <c r="B19" s="119"/>
      <c r="C19" s="119"/>
      <c r="D19" s="119"/>
      <c r="E19" s="119"/>
      <c r="F19" s="119"/>
      <c r="G19" s="119"/>
      <c r="H19" s="119"/>
      <c r="I19" s="125"/>
      <c r="J19" s="125"/>
      <c r="K19" s="126"/>
    </row>
    <row r="20" spans="1:11" ht="47.25" customHeight="1">
      <c r="A20" s="116" t="s">
        <v>751</v>
      </c>
      <c r="B20" s="117">
        <v>0</v>
      </c>
      <c r="C20" s="127">
        <v>12214.571970000001</v>
      </c>
      <c r="D20" s="117">
        <v>0</v>
      </c>
      <c r="E20" s="128">
        <v>0</v>
      </c>
      <c r="F20" s="127">
        <v>27090.179370000002</v>
      </c>
      <c r="G20" s="127">
        <v>12214.571970000001</v>
      </c>
      <c r="H20" s="127">
        <v>0</v>
      </c>
      <c r="I20" s="123">
        <v>42786.82877</v>
      </c>
      <c r="J20" s="123">
        <v>27090.179370000002</v>
      </c>
      <c r="K20" s="125">
        <v>0</v>
      </c>
    </row>
    <row r="21" spans="1:11" ht="72" customHeight="1">
      <c r="A21" s="119" t="s">
        <v>752</v>
      </c>
      <c r="B21" s="129" t="s">
        <v>753</v>
      </c>
      <c r="C21" s="119"/>
      <c r="D21" s="119"/>
      <c r="E21" s="129" t="s">
        <v>753</v>
      </c>
      <c r="F21" s="119"/>
      <c r="G21" s="119"/>
      <c r="H21" s="129" t="s">
        <v>753</v>
      </c>
      <c r="I21" s="125"/>
      <c r="J21" s="125"/>
      <c r="K21" s="129" t="s">
        <v>753</v>
      </c>
    </row>
    <row r="22" spans="1:11" ht="69" customHeight="1">
      <c r="A22" s="116" t="s">
        <v>754</v>
      </c>
      <c r="B22" s="130">
        <v>0</v>
      </c>
      <c r="C22" s="131">
        <v>0</v>
      </c>
      <c r="D22" s="117">
        <v>0</v>
      </c>
      <c r="E22" s="132">
        <f>B22+C22-D22</f>
        <v>0</v>
      </c>
      <c r="F22" s="131">
        <v>0</v>
      </c>
      <c r="G22" s="117">
        <v>0</v>
      </c>
      <c r="H22" s="130">
        <f>E22+F22-G22</f>
        <v>0</v>
      </c>
      <c r="I22" s="125">
        <v>0</v>
      </c>
      <c r="J22" s="125">
        <v>0</v>
      </c>
      <c r="K22" s="125">
        <v>0</v>
      </c>
    </row>
    <row r="23" spans="1:11" ht="50.45" customHeight="1">
      <c r="A23" s="119" t="s">
        <v>755</v>
      </c>
      <c r="B23" s="119"/>
      <c r="C23" s="119"/>
      <c r="D23" s="119"/>
      <c r="E23" s="119"/>
      <c r="F23" s="119"/>
      <c r="G23" s="119"/>
      <c r="H23" s="119"/>
      <c r="I23" s="125"/>
      <c r="J23" s="125"/>
      <c r="K23" s="126"/>
    </row>
    <row r="24" spans="1:11" ht="70.900000000000006" customHeight="1">
      <c r="A24" s="117" t="s">
        <v>752</v>
      </c>
      <c r="B24" s="129" t="s">
        <v>756</v>
      </c>
      <c r="C24" s="117"/>
      <c r="D24" s="117"/>
      <c r="E24" s="129" t="s">
        <v>756</v>
      </c>
      <c r="F24" s="117"/>
      <c r="G24" s="117"/>
      <c r="H24" s="129" t="s">
        <v>756</v>
      </c>
      <c r="I24" s="125"/>
      <c r="J24" s="125"/>
      <c r="K24" s="126"/>
    </row>
    <row r="25" spans="1:11" ht="17.25" customHeight="1"/>
    <row r="26" spans="1:11" ht="26.25" customHeight="1">
      <c r="A26" s="112" t="s">
        <v>671</v>
      </c>
      <c r="D26" s="201" t="s">
        <v>757</v>
      </c>
      <c r="E26" s="201"/>
      <c r="F26" s="201"/>
      <c r="G26" s="201"/>
      <c r="H26" s="201"/>
      <c r="I26" s="201"/>
      <c r="J26" s="201"/>
      <c r="K26" s="201"/>
    </row>
  </sheetData>
  <mergeCells count="2">
    <mergeCell ref="A15:K15"/>
    <mergeCell ref="D26:K26"/>
  </mergeCells>
  <pageMargins left="0.78740157480314965" right="0.78740157480314965" top="1.1811023622047245" bottom="0.39370078740157483" header="0.31496062992125984" footer="0.31496062992125984"/>
  <pageSetup paperSize="9" scale="5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I27" sqref="I27"/>
    </sheetView>
  </sheetViews>
  <sheetFormatPr defaultRowHeight="14.45" customHeight="1"/>
  <cols>
    <col min="1" max="1" width="61.140625" style="1" customWidth="1"/>
    <col min="2" max="2" width="28.28515625" style="1" customWidth="1"/>
    <col min="3" max="3" width="16.140625" style="1" customWidth="1"/>
    <col min="4" max="4" width="13.85546875" style="1" customWidth="1"/>
    <col min="5" max="5" width="16.85546875" style="1" customWidth="1"/>
    <col min="6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10" s="68" customFormat="1" ht="12.75">
      <c r="B1" s="85"/>
      <c r="C1" s="85"/>
    </row>
    <row r="2" spans="1:10" s="68" customFormat="1" ht="12.75">
      <c r="B2" s="85"/>
      <c r="C2" s="85"/>
    </row>
    <row r="3" spans="1:10" s="68" customFormat="1" ht="12.75">
      <c r="B3" s="85"/>
      <c r="C3" s="85"/>
    </row>
    <row r="4" spans="1:10" s="68" customFormat="1" ht="12.75">
      <c r="B4" s="85"/>
      <c r="C4" s="85"/>
    </row>
    <row r="5" spans="1:10" s="68" customFormat="1" ht="12.75">
      <c r="B5" s="85"/>
      <c r="C5" s="85"/>
    </row>
    <row r="6" spans="1:10" s="68" customFormat="1" ht="12.75">
      <c r="A6" s="66"/>
      <c r="B6" s="67"/>
      <c r="C6" s="67"/>
      <c r="D6" s="66"/>
      <c r="E6" s="66"/>
      <c r="F6" s="66"/>
      <c r="G6" s="66"/>
      <c r="H6" s="66"/>
      <c r="I6" s="66"/>
      <c r="J6" s="66"/>
    </row>
    <row r="7" spans="1:10" s="68" customFormat="1" ht="12.75">
      <c r="A7" s="66"/>
      <c r="B7" s="67"/>
      <c r="C7" s="67"/>
      <c r="D7" s="66"/>
      <c r="E7" s="66"/>
      <c r="F7" s="66"/>
      <c r="G7" s="66"/>
      <c r="H7" s="66"/>
      <c r="I7" s="66"/>
      <c r="J7" s="66"/>
    </row>
    <row r="8" spans="1:10" s="68" customFormat="1" ht="12.75">
      <c r="A8" s="66"/>
      <c r="B8" s="67"/>
      <c r="C8" s="67"/>
      <c r="D8" s="66"/>
      <c r="E8" s="66"/>
      <c r="F8" s="66"/>
      <c r="G8" s="66"/>
      <c r="H8" s="66"/>
      <c r="I8" s="66"/>
      <c r="J8" s="66"/>
    </row>
    <row r="9" spans="1:10" s="68" customFormat="1" ht="12.75">
      <c r="A9" s="66"/>
      <c r="B9" s="67"/>
      <c r="C9" s="67"/>
      <c r="D9" s="66"/>
      <c r="E9" s="66"/>
      <c r="F9" s="66"/>
      <c r="G9" s="66"/>
      <c r="H9" s="66"/>
      <c r="I9" s="66"/>
      <c r="J9" s="66"/>
    </row>
    <row r="10" spans="1:10" s="68" customFormat="1" ht="12.75">
      <c r="A10" s="66"/>
      <c r="B10" s="67"/>
      <c r="C10" s="67"/>
      <c r="D10" s="66"/>
      <c r="E10" s="66"/>
      <c r="F10" s="66"/>
      <c r="G10" s="66"/>
      <c r="H10" s="66"/>
      <c r="I10" s="66"/>
      <c r="J10" s="66"/>
    </row>
    <row r="11" spans="1:10" s="68" customFormat="1" ht="12.75">
      <c r="A11" s="66"/>
      <c r="B11" s="67"/>
      <c r="C11" s="67"/>
      <c r="D11" s="66"/>
      <c r="E11" s="66"/>
      <c r="F11" s="66"/>
      <c r="G11" s="66"/>
      <c r="H11" s="66"/>
      <c r="I11" s="66"/>
      <c r="J11" s="66"/>
    </row>
    <row r="12" spans="1:10" s="68" customFormat="1" ht="12.75">
      <c r="A12" s="66"/>
      <c r="B12" s="67"/>
      <c r="C12" s="67"/>
      <c r="D12" s="66"/>
      <c r="E12" s="66"/>
      <c r="F12" s="66"/>
      <c r="G12" s="66"/>
      <c r="H12" s="66"/>
      <c r="I12" s="66"/>
      <c r="J12" s="66"/>
    </row>
    <row r="13" spans="1:10" s="68" customFormat="1" ht="12.75">
      <c r="A13" s="66"/>
      <c r="B13" s="67"/>
      <c r="C13" s="67"/>
      <c r="D13" s="66"/>
      <c r="E13" s="66"/>
      <c r="F13" s="66"/>
      <c r="G13" s="66"/>
      <c r="H13" s="66"/>
      <c r="I13" s="66"/>
      <c r="J13" s="66"/>
    </row>
    <row r="14" spans="1:10" s="68" customFormat="1" ht="12.75">
      <c r="A14" s="66"/>
      <c r="B14" s="67"/>
      <c r="C14" s="67"/>
      <c r="D14" s="66"/>
      <c r="E14" s="66"/>
      <c r="F14" s="66"/>
      <c r="G14" s="66"/>
      <c r="H14" s="66"/>
      <c r="I14" s="66"/>
      <c r="J14" s="66"/>
    </row>
    <row r="16" spans="1:10" ht="39" customHeight="1">
      <c r="A16" s="202" t="s">
        <v>672</v>
      </c>
      <c r="B16" s="202"/>
      <c r="C16" s="202"/>
      <c r="D16" s="202"/>
      <c r="E16" s="202"/>
    </row>
    <row r="17" spans="1:5" ht="14.45" customHeight="1">
      <c r="B17" s="203"/>
      <c r="C17" s="203"/>
      <c r="D17" s="203" t="s">
        <v>673</v>
      </c>
      <c r="E17" s="203"/>
    </row>
    <row r="18" spans="1:5" ht="14.45" customHeight="1">
      <c r="A18" s="86" t="s">
        <v>1</v>
      </c>
      <c r="B18" s="86" t="s">
        <v>115</v>
      </c>
      <c r="C18" s="86">
        <v>2023</v>
      </c>
      <c r="D18" s="86">
        <v>2024</v>
      </c>
      <c r="E18" s="86">
        <v>2025</v>
      </c>
    </row>
    <row r="19" spans="1:5" ht="14.45" customHeight="1">
      <c r="A19" s="87" t="s">
        <v>674</v>
      </c>
      <c r="B19" s="88" t="s">
        <v>675</v>
      </c>
      <c r="C19" s="89">
        <f>C20+C25+C30+C39</f>
        <v>58304.083640000157</v>
      </c>
      <c r="D19" s="89">
        <f>D20+D25+D30+D39</f>
        <v>14875.607400000001</v>
      </c>
      <c r="E19" s="89">
        <f>E20+E25+E30+E39</f>
        <v>15696.649399999998</v>
      </c>
    </row>
    <row r="20" spans="1:5" ht="14.45" customHeight="1">
      <c r="A20" s="87" t="s">
        <v>676</v>
      </c>
      <c r="B20" s="88" t="s">
        <v>677</v>
      </c>
      <c r="C20" s="89">
        <f>C21+C23</f>
        <v>12214.571970000001</v>
      </c>
      <c r="D20" s="89">
        <f>D21+D23</f>
        <v>14875.607400000001</v>
      </c>
      <c r="E20" s="89">
        <f>E21+E23</f>
        <v>15696.649399999998</v>
      </c>
    </row>
    <row r="21" spans="1:5" ht="29.45" customHeight="1">
      <c r="A21" s="90" t="s">
        <v>678</v>
      </c>
      <c r="B21" s="91" t="s">
        <v>679</v>
      </c>
      <c r="C21" s="92">
        <f>C22</f>
        <v>12214.571970000001</v>
      </c>
      <c r="D21" s="92">
        <f>D22</f>
        <v>27090.179370000002</v>
      </c>
      <c r="E21" s="92">
        <f>E22</f>
        <v>42786.82877</v>
      </c>
    </row>
    <row r="22" spans="1:5" ht="35.450000000000003" customHeight="1">
      <c r="A22" s="90" t="s">
        <v>680</v>
      </c>
      <c r="B22" s="91" t="s">
        <v>681</v>
      </c>
      <c r="C22" s="92">
        <v>12214.571970000001</v>
      </c>
      <c r="D22" s="92">
        <v>27090.179370000002</v>
      </c>
      <c r="E22" s="92">
        <v>42786.82877</v>
      </c>
    </row>
    <row r="23" spans="1:5" ht="30.6" customHeight="1">
      <c r="A23" s="90" t="s">
        <v>682</v>
      </c>
      <c r="B23" s="91" t="s">
        <v>683</v>
      </c>
      <c r="C23" s="92">
        <f>C24</f>
        <v>0</v>
      </c>
      <c r="D23" s="92">
        <f>D24</f>
        <v>-12214.571970000001</v>
      </c>
      <c r="E23" s="92">
        <f>E24</f>
        <v>-27090.179370000002</v>
      </c>
    </row>
    <row r="24" spans="1:5" ht="31.9" customHeight="1">
      <c r="A24" s="90" t="s">
        <v>684</v>
      </c>
      <c r="B24" s="91" t="s">
        <v>685</v>
      </c>
      <c r="C24" s="92">
        <v>0</v>
      </c>
      <c r="D24" s="92">
        <v>-12214.571970000001</v>
      </c>
      <c r="E24" s="92">
        <v>-27090.179370000002</v>
      </c>
    </row>
    <row r="25" spans="1:5" ht="35.450000000000003" customHeight="1">
      <c r="A25" s="87" t="s">
        <v>686</v>
      </c>
      <c r="B25" s="88" t="s">
        <v>687</v>
      </c>
      <c r="C25" s="89">
        <f>C26+C28</f>
        <v>0</v>
      </c>
      <c r="D25" s="89">
        <f>D26+D28</f>
        <v>0</v>
      </c>
      <c r="E25" s="89">
        <f>E26+E28</f>
        <v>0</v>
      </c>
    </row>
    <row r="26" spans="1:5" ht="35.450000000000003" customHeight="1">
      <c r="A26" s="90" t="s">
        <v>688</v>
      </c>
      <c r="B26" s="93" t="s">
        <v>689</v>
      </c>
      <c r="C26" s="92">
        <f>C27</f>
        <v>0</v>
      </c>
      <c r="D26" s="92">
        <f>D27</f>
        <v>0</v>
      </c>
      <c r="E26" s="92">
        <f>E27</f>
        <v>0</v>
      </c>
    </row>
    <row r="27" spans="1:5" ht="40.9" customHeight="1">
      <c r="A27" s="90" t="s">
        <v>690</v>
      </c>
      <c r="B27" s="93" t="s">
        <v>691</v>
      </c>
      <c r="C27" s="92">
        <v>0</v>
      </c>
      <c r="D27" s="92">
        <v>0</v>
      </c>
      <c r="E27" s="92">
        <v>0</v>
      </c>
    </row>
    <row r="28" spans="1:5" ht="45.6" customHeight="1">
      <c r="A28" s="90" t="s">
        <v>692</v>
      </c>
      <c r="B28" s="91" t="s">
        <v>693</v>
      </c>
      <c r="C28" s="94">
        <f>C29</f>
        <v>0</v>
      </c>
      <c r="D28" s="94">
        <f>D29</f>
        <v>0</v>
      </c>
      <c r="E28" s="94">
        <f>E29</f>
        <v>0</v>
      </c>
    </row>
    <row r="29" spans="1:5" ht="40.15" customHeight="1">
      <c r="A29" s="90" t="s">
        <v>694</v>
      </c>
      <c r="B29" s="91" t="s">
        <v>695</v>
      </c>
      <c r="C29" s="94">
        <v>0</v>
      </c>
      <c r="D29" s="94">
        <v>0</v>
      </c>
      <c r="E29" s="94">
        <v>0</v>
      </c>
    </row>
    <row r="30" spans="1:5" ht="14.45" customHeight="1">
      <c r="A30" s="87" t="s">
        <v>696</v>
      </c>
      <c r="B30" s="88" t="s">
        <v>697</v>
      </c>
      <c r="C30" s="95">
        <f>C31+C35</f>
        <v>46089.511670000153</v>
      </c>
      <c r="D30" s="95">
        <f>D31+D35</f>
        <v>0</v>
      </c>
      <c r="E30" s="95">
        <f>E31+E35</f>
        <v>0</v>
      </c>
    </row>
    <row r="31" spans="1:5" ht="24" customHeight="1">
      <c r="A31" s="96" t="s">
        <v>698</v>
      </c>
      <c r="B31" s="91" t="s">
        <v>699</v>
      </c>
      <c r="C31" s="94">
        <f t="shared" ref="C31:D33" si="0">C32</f>
        <v>-1759574.48333</v>
      </c>
      <c r="D31" s="94">
        <f t="shared" si="0"/>
        <v>-1630949.78263</v>
      </c>
      <c r="E31" s="97">
        <f>E32</f>
        <v>-1602298.00003</v>
      </c>
    </row>
    <row r="32" spans="1:5" ht="28.9" customHeight="1">
      <c r="A32" s="96" t="s">
        <v>700</v>
      </c>
      <c r="B32" s="91" t="s">
        <v>701</v>
      </c>
      <c r="C32" s="92">
        <f t="shared" si="0"/>
        <v>-1759574.48333</v>
      </c>
      <c r="D32" s="92">
        <f t="shared" si="0"/>
        <v>-1630949.78263</v>
      </c>
      <c r="E32" s="97">
        <f>E33</f>
        <v>-1602298.00003</v>
      </c>
    </row>
    <row r="33" spans="1:5" ht="22.15" customHeight="1">
      <c r="A33" s="96" t="s">
        <v>702</v>
      </c>
      <c r="B33" s="91" t="s">
        <v>703</v>
      </c>
      <c r="C33" s="92">
        <f t="shared" si="0"/>
        <v>-1759574.48333</v>
      </c>
      <c r="D33" s="92">
        <f t="shared" si="0"/>
        <v>-1630949.78263</v>
      </c>
      <c r="E33" s="97">
        <f>E34</f>
        <v>-1602298.00003</v>
      </c>
    </row>
    <row r="34" spans="1:5" ht="32.450000000000003" customHeight="1">
      <c r="A34" s="90" t="s">
        <v>704</v>
      </c>
      <c r="B34" s="91" t="s">
        <v>705</v>
      </c>
      <c r="C34" s="92">
        <f>-1747359.91136-12214.57197</f>
        <v>-1759574.48333</v>
      </c>
      <c r="D34" s="92">
        <f>-1603859.60326-27090.17937</f>
        <v>-1630949.78263</v>
      </c>
      <c r="E34" s="97">
        <f>-1559511.17126-42786.82877</f>
        <v>-1602298.00003</v>
      </c>
    </row>
    <row r="35" spans="1:5" ht="31.9" customHeight="1">
      <c r="A35" s="96" t="s">
        <v>706</v>
      </c>
      <c r="B35" s="91" t="s">
        <v>707</v>
      </c>
      <c r="C35" s="92">
        <f t="shared" ref="C35:E37" si="1">C36</f>
        <v>1805663.9950000001</v>
      </c>
      <c r="D35" s="92">
        <f t="shared" si="1"/>
        <v>1630949.78263</v>
      </c>
      <c r="E35" s="92">
        <f t="shared" si="1"/>
        <v>1602298.00003</v>
      </c>
    </row>
    <row r="36" spans="1:5" ht="30.6" customHeight="1">
      <c r="A36" s="96" t="s">
        <v>708</v>
      </c>
      <c r="B36" s="91" t="s">
        <v>709</v>
      </c>
      <c r="C36" s="92">
        <f t="shared" si="1"/>
        <v>1805663.9950000001</v>
      </c>
      <c r="D36" s="92">
        <f t="shared" si="1"/>
        <v>1630949.78263</v>
      </c>
      <c r="E36" s="92">
        <f t="shared" si="1"/>
        <v>1602298.00003</v>
      </c>
    </row>
    <row r="37" spans="1:5" ht="37.9" customHeight="1">
      <c r="A37" s="96" t="s">
        <v>710</v>
      </c>
      <c r="B37" s="91" t="s">
        <v>711</v>
      </c>
      <c r="C37" s="92">
        <f t="shared" si="1"/>
        <v>1805663.9950000001</v>
      </c>
      <c r="D37" s="92">
        <f t="shared" si="1"/>
        <v>1630949.78263</v>
      </c>
      <c r="E37" s="92">
        <f t="shared" si="1"/>
        <v>1602298.00003</v>
      </c>
    </row>
    <row r="38" spans="1:5" ht="27.6" customHeight="1">
      <c r="A38" s="90" t="s">
        <v>712</v>
      </c>
      <c r="B38" s="91" t="s">
        <v>713</v>
      </c>
      <c r="C38" s="92">
        <v>1805663.9950000001</v>
      </c>
      <c r="D38" s="92">
        <f>1618735.21066+12214.57197</f>
        <v>1630949.78263</v>
      </c>
      <c r="E38" s="97">
        <f>1575207.82066+27090.17937</f>
        <v>1602298.00003</v>
      </c>
    </row>
    <row r="39" spans="1:5" ht="34.15" customHeight="1">
      <c r="A39" s="87" t="s">
        <v>714</v>
      </c>
      <c r="B39" s="98" t="s">
        <v>715</v>
      </c>
      <c r="C39" s="92">
        <v>0</v>
      </c>
      <c r="D39" s="111">
        <v>0</v>
      </c>
      <c r="E39" s="111">
        <v>0</v>
      </c>
    </row>
    <row r="40" spans="1:5" ht="30" customHeight="1">
      <c r="A40" s="87" t="s">
        <v>716</v>
      </c>
      <c r="B40" s="98" t="s">
        <v>717</v>
      </c>
      <c r="C40" s="92">
        <f>C44</f>
        <v>0</v>
      </c>
      <c r="D40" s="111">
        <f>D44</f>
        <v>0</v>
      </c>
      <c r="E40" s="111">
        <f>E44</f>
        <v>0</v>
      </c>
    </row>
    <row r="41" spans="1:5" ht="30.6" customHeight="1">
      <c r="A41" s="99" t="s">
        <v>716</v>
      </c>
      <c r="B41" s="98" t="s">
        <v>718</v>
      </c>
      <c r="C41" s="92">
        <v>0</v>
      </c>
      <c r="D41" s="111">
        <v>0</v>
      </c>
      <c r="E41" s="111">
        <v>0</v>
      </c>
    </row>
    <row r="42" spans="1:5" ht="28.9" customHeight="1">
      <c r="A42" s="99" t="s">
        <v>719</v>
      </c>
      <c r="B42" s="98" t="s">
        <v>720</v>
      </c>
      <c r="C42" s="92">
        <v>0</v>
      </c>
      <c r="D42" s="111">
        <v>0</v>
      </c>
      <c r="E42" s="111">
        <v>0</v>
      </c>
    </row>
    <row r="43" spans="1:5" ht="45" customHeight="1">
      <c r="A43" s="90" t="s">
        <v>721</v>
      </c>
      <c r="B43" s="98" t="s">
        <v>722</v>
      </c>
      <c r="C43" s="92">
        <v>0</v>
      </c>
      <c r="D43" s="111">
        <v>0</v>
      </c>
      <c r="E43" s="111">
        <v>0</v>
      </c>
    </row>
    <row r="44" spans="1:5" ht="38.450000000000003" customHeight="1">
      <c r="A44" s="96" t="s">
        <v>723</v>
      </c>
      <c r="B44" s="98" t="s">
        <v>724</v>
      </c>
      <c r="C44" s="92">
        <f t="shared" ref="C44:E45" si="2">C45</f>
        <v>0</v>
      </c>
      <c r="D44" s="111">
        <f t="shared" si="2"/>
        <v>0</v>
      </c>
      <c r="E44" s="111">
        <f t="shared" si="2"/>
        <v>0</v>
      </c>
    </row>
    <row r="45" spans="1:5" ht="43.15" customHeight="1">
      <c r="A45" s="96" t="s">
        <v>725</v>
      </c>
      <c r="B45" s="98" t="s">
        <v>726</v>
      </c>
      <c r="C45" s="92">
        <f t="shared" si="2"/>
        <v>0</v>
      </c>
      <c r="D45" s="111">
        <f t="shared" si="2"/>
        <v>0</v>
      </c>
      <c r="E45" s="111">
        <f t="shared" si="2"/>
        <v>0</v>
      </c>
    </row>
    <row r="46" spans="1:5" ht="42.6" customHeight="1">
      <c r="A46" s="90" t="s">
        <v>727</v>
      </c>
      <c r="B46" s="98" t="s">
        <v>728</v>
      </c>
      <c r="C46" s="111">
        <v>0</v>
      </c>
      <c r="D46" s="111">
        <v>0</v>
      </c>
      <c r="E46" s="111">
        <v>0</v>
      </c>
    </row>
    <row r="47" spans="1:5" ht="14.45" customHeight="1">
      <c r="A47" s="100"/>
      <c r="B47" s="100"/>
      <c r="C47" s="100"/>
      <c r="D47" s="100"/>
      <c r="E47" s="100"/>
    </row>
    <row r="48" spans="1:5" ht="14.45" customHeight="1">
      <c r="A48" s="101" t="s">
        <v>2</v>
      </c>
      <c r="B48" s="100"/>
      <c r="C48" s="102"/>
      <c r="D48" s="102"/>
      <c r="E48" s="102" t="s">
        <v>729</v>
      </c>
    </row>
    <row r="49" spans="3:3" ht="14.45" customHeight="1">
      <c r="C49" s="103"/>
    </row>
  </sheetData>
  <mergeCells count="3">
    <mergeCell ref="A16:E16"/>
    <mergeCell ref="B17:C17"/>
    <mergeCell ref="D17:E17"/>
  </mergeCells>
  <pageMargins left="1.1811023622047245" right="0.39370078740157483" top="0.78740157480314965" bottom="0.78740157480314965" header="0.31496062992125984" footer="0.31496062992125984"/>
  <pageSetup paperSize="9"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прил1</vt:lpstr>
      <vt:lpstr>прил2</vt:lpstr>
      <vt:lpstr>прил3</vt:lpstr>
      <vt:lpstr>прил4</vt:lpstr>
      <vt:lpstr>прил11 </vt:lpstr>
      <vt:lpstr>прил12</vt:lpstr>
      <vt:lpstr>прил2!Заголовки_для_печати</vt:lpstr>
      <vt:lpstr>прил3!Заголовки_для_печати</vt:lpstr>
      <vt:lpstr>прил4!Заголовки_для_печати</vt:lpstr>
      <vt:lpstr>прил1!Область_печати</vt:lpstr>
      <vt:lpstr>'прил11 '!Область_печати</vt:lpstr>
      <vt:lpstr>прил12!Область_печати</vt:lpstr>
      <vt:lpstr>прил2!Область_печати</vt:lpstr>
      <vt:lpstr>прил3!Область_печати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Гайдук</cp:lastModifiedBy>
  <cp:lastPrinted>2023-06-08T06:20:58Z</cp:lastPrinted>
  <dcterms:created xsi:type="dcterms:W3CDTF">2017-12-07T02:26:29Z</dcterms:created>
  <dcterms:modified xsi:type="dcterms:W3CDTF">2023-11-15T06:59:56Z</dcterms:modified>
</cp:coreProperties>
</file>